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15A2E97D-33E6-4C20-B66D-A3346C13EC86}" xr6:coauthVersionLast="36" xr6:coauthVersionMax="36" xr10:uidLastSave="{00000000-0000-0000-0000-000000000000}"/>
  <bookViews>
    <workbookView xWindow="0" yWindow="0" windowWidth="23040" windowHeight="9780" activeTab="5" xr2:uid="{00000000-000D-0000-FFFF-FFFF00000000}"/>
  </bookViews>
  <sheets>
    <sheet name="DADOS" sheetId="4" r:id="rId1"/>
    <sheet name="ORÇAMENTO FINAL" sheetId="2" r:id="rId2"/>
    <sheet name="COTAÇÕES" sheetId="3" r:id="rId3"/>
    <sheet name="COMPOSIÇÃO" sheetId="8" r:id="rId4"/>
    <sheet name="CURVA ABC" sheetId="7" r:id="rId5"/>
    <sheet name="CRONOGRAMA PARA 2 MESES" sheetId="10" r:id="rId6"/>
    <sheet name="CRONOGRAMA PARA 4 MESES" sheetId="11" r:id="rId7"/>
    <sheet name="CRONOGRAMA PARA 6 MESES" sheetId="13" r:id="rId8"/>
    <sheet name="CRONOGRAMA PARA 7 MESES" sheetId="15" r:id="rId9"/>
    <sheet name="CRONOGRAMA PARA 8 MESES" sheetId="14" r:id="rId10"/>
    <sheet name="CRONOGRAMA PARA 9 MESES" sheetId="16" r:id="rId11"/>
    <sheet name="CRONOGRAMA PARA 10 MESES" sheetId="17" r:id="rId12"/>
    <sheet name="CRONOGRAMA PARA 11 MESES" sheetId="20" r:id="rId13"/>
    <sheet name="CRONOGRAMA PARA 12 MESES" sheetId="19" r:id="rId14"/>
  </sheets>
  <definedNames>
    <definedName name="_xlnm.Print_Area" localSheetId="3">COMPOSIÇÃO!$A$1:$J$51</definedName>
    <definedName name="_xlnm.Print_Area" localSheetId="2">COTAÇÕES!$A$1:$H$70</definedName>
    <definedName name="_xlnm.Print_Area" localSheetId="11">'CRONOGRAMA PARA 10 MESES'!$A$1:$P$19</definedName>
    <definedName name="_xlnm.Print_Area" localSheetId="12">'CRONOGRAMA PARA 11 MESES'!$A$1:$Q$19</definedName>
    <definedName name="_xlnm.Print_Area" localSheetId="13">'CRONOGRAMA PARA 12 MESES'!$A$1:$R$30</definedName>
    <definedName name="_xlnm.Print_Area" localSheetId="5">'CRONOGRAMA PARA 2 MESES'!$A$1:$F$26</definedName>
    <definedName name="_xlnm.Print_Area" localSheetId="6">'CRONOGRAMA PARA 4 MESES'!$A$1:$G$19</definedName>
    <definedName name="_xlnm.Print_Area" localSheetId="7">'CRONOGRAMA PARA 6 MESES'!$A$1:$I$19</definedName>
    <definedName name="_xlnm.Print_Area" localSheetId="8">'CRONOGRAMA PARA 7 MESES'!$A$1:$J$19</definedName>
    <definedName name="_xlnm.Print_Area" localSheetId="9">'CRONOGRAMA PARA 8 MESES'!$A$1:$N$24</definedName>
    <definedName name="_xlnm.Print_Area" localSheetId="10">'CRONOGRAMA PARA 9 MESES'!$A$1:$O$24</definedName>
    <definedName name="_xlnm.Print_Area" localSheetId="4">'CURVA ABC'!$A$1:$J$40</definedName>
    <definedName name="_xlnm.Print_Area" localSheetId="0">DADOS!$A$1:$D$17</definedName>
    <definedName name="_xlnm.Print_Area" localSheetId="1">'ORÇAMENTO FINAL'!$A$1:$I$368</definedName>
    <definedName name="_xlnm.Print_Titles" localSheetId="3">COMPOSIÇÃO!$7:$9</definedName>
    <definedName name="_xlnm.Print_Titles" localSheetId="2">COTAÇÕES!$5:$7</definedName>
    <definedName name="_xlnm.Print_Titles" localSheetId="11">'CRONOGRAMA PARA 10 MESES'!$7:$10</definedName>
    <definedName name="_xlnm.Print_Titles" localSheetId="12">'CRONOGRAMA PARA 11 MESES'!$7:$10</definedName>
    <definedName name="_xlnm.Print_Titles" localSheetId="13">'CRONOGRAMA PARA 12 MESES'!$7:$10</definedName>
    <definedName name="_xlnm.Print_Titles" localSheetId="5">'CRONOGRAMA PARA 2 MESES'!$7:$10</definedName>
    <definedName name="_xlnm.Print_Titles" localSheetId="6">'CRONOGRAMA PARA 4 MESES'!$7:$10</definedName>
    <definedName name="_xlnm.Print_Titles" localSheetId="7">'CRONOGRAMA PARA 6 MESES'!$7:$10</definedName>
    <definedName name="_xlnm.Print_Titles" localSheetId="8">'CRONOGRAMA PARA 7 MESES'!$7:$10</definedName>
    <definedName name="_xlnm.Print_Titles" localSheetId="9">'CRONOGRAMA PARA 8 MESES'!$7:$10</definedName>
    <definedName name="_xlnm.Print_Titles" localSheetId="10">'CRONOGRAMA PARA 9 MESES'!$7:$10</definedName>
    <definedName name="_xlnm.Print_Titles" localSheetId="4">'CURVA ABC'!$7:$11</definedName>
    <definedName name="_xlnm.Print_Titles" localSheetId="0">DADOS!#REF!</definedName>
    <definedName name="_xlnm.Print_Titles" localSheetId="1">'ORÇAMENTO FINAL'!$7:$10</definedName>
  </definedNames>
  <calcPr calcId="191029"/>
</workbook>
</file>

<file path=xl/calcChain.xml><?xml version="1.0" encoding="utf-8"?>
<calcChain xmlns="http://schemas.openxmlformats.org/spreadsheetml/2006/main">
  <c r="F50" i="8" l="1"/>
  <c r="F51" i="8"/>
  <c r="H64" i="3"/>
  <c r="H63" i="3"/>
  <c r="H62" i="3"/>
  <c r="H60" i="3"/>
  <c r="H17" i="3" l="1"/>
  <c r="H16" i="3"/>
  <c r="H14" i="3"/>
  <c r="H51" i="3" l="1"/>
  <c r="H23" i="3"/>
  <c r="H58" i="3"/>
  <c r="H57" i="3"/>
  <c r="H55" i="3" s="1"/>
  <c r="H53" i="3"/>
  <c r="H52" i="3"/>
  <c r="H47" i="3"/>
  <c r="H46" i="3"/>
  <c r="H45" i="3"/>
  <c r="H43" i="3" s="1"/>
  <c r="H41" i="3"/>
  <c r="H40" i="3"/>
  <c r="H39" i="3"/>
  <c r="H37" i="3" s="1"/>
  <c r="H35" i="3"/>
  <c r="H34" i="3"/>
  <c r="H33" i="3"/>
  <c r="H31" i="3" s="1"/>
  <c r="H29" i="3"/>
  <c r="H28" i="3"/>
  <c r="H27" i="3"/>
  <c r="H25" i="3" s="1"/>
  <c r="H22" i="3"/>
  <c r="H21" i="3"/>
  <c r="H19" i="3" s="1"/>
  <c r="H12" i="3"/>
  <c r="H11" i="3"/>
  <c r="H10" i="3"/>
  <c r="H8" i="3" s="1"/>
  <c r="H49" i="3" l="1"/>
  <c r="K19" i="17"/>
  <c r="C19" i="17"/>
  <c r="M29" i="19"/>
  <c r="D29" i="19"/>
  <c r="C19" i="20"/>
  <c r="L19" i="20"/>
  <c r="C24" i="16"/>
  <c r="K24" i="16"/>
  <c r="J24" i="14"/>
  <c r="C24" i="14"/>
  <c r="D19" i="13"/>
  <c r="C19" i="11"/>
  <c r="C26" i="10"/>
  <c r="C70" i="3"/>
  <c r="D367" i="2"/>
  <c r="D40" i="7"/>
  <c r="L18" i="20" l="1"/>
  <c r="C18" i="20"/>
  <c r="Q6" i="20"/>
  <c r="I6" i="20"/>
  <c r="Q5" i="20"/>
  <c r="I5" i="20"/>
  <c r="P4" i="20"/>
  <c r="K4" i="20"/>
  <c r="J8" i="20" s="1"/>
  <c r="H4" i="20"/>
  <c r="B4" i="20"/>
  <c r="A8" i="20" s="1"/>
  <c r="Q1" i="20"/>
  <c r="I1" i="20"/>
  <c r="M28" i="19"/>
  <c r="R6" i="19"/>
  <c r="R5" i="19"/>
  <c r="Q4" i="19"/>
  <c r="K4" i="19"/>
  <c r="R1" i="19"/>
  <c r="B4" i="19"/>
  <c r="A1" i="19" s="1"/>
  <c r="D28" i="19"/>
  <c r="I6" i="19"/>
  <c r="I5" i="19"/>
  <c r="H4" i="19"/>
  <c r="I1" i="19"/>
  <c r="K18" i="17"/>
  <c r="C18" i="17"/>
  <c r="P6" i="17"/>
  <c r="P5" i="17"/>
  <c r="O4" i="17"/>
  <c r="J4" i="17"/>
  <c r="I8" i="17" s="1"/>
  <c r="P1" i="17"/>
  <c r="H6" i="17"/>
  <c r="H5" i="17"/>
  <c r="G4" i="17"/>
  <c r="H1" i="17"/>
  <c r="B4" i="17"/>
  <c r="A8" i="17" s="1"/>
  <c r="K23" i="16"/>
  <c r="C23" i="16"/>
  <c r="O6" i="16"/>
  <c r="H6" i="16"/>
  <c r="O5" i="16"/>
  <c r="H5" i="16"/>
  <c r="N4" i="16"/>
  <c r="J4" i="16"/>
  <c r="I8" i="16" s="1"/>
  <c r="G4" i="16"/>
  <c r="B4" i="16"/>
  <c r="A8" i="16" s="1"/>
  <c r="O1" i="16"/>
  <c r="H1" i="16"/>
  <c r="D19" i="15"/>
  <c r="D18" i="15"/>
  <c r="J6" i="15"/>
  <c r="J5" i="15"/>
  <c r="I4" i="15"/>
  <c r="B4" i="15"/>
  <c r="A8" i="15" s="1"/>
  <c r="J1" i="15"/>
  <c r="J23" i="14"/>
  <c r="C23" i="14"/>
  <c r="N6" i="14"/>
  <c r="N5" i="14"/>
  <c r="M4" i="14"/>
  <c r="I4" i="14"/>
  <c r="H8" i="14" s="1"/>
  <c r="N1" i="14"/>
  <c r="G6" i="14"/>
  <c r="G5" i="14"/>
  <c r="F4" i="14"/>
  <c r="G1" i="14"/>
  <c r="B4" i="14"/>
  <c r="A8" i="14" s="1"/>
  <c r="D18" i="13"/>
  <c r="I6" i="13"/>
  <c r="I5" i="13"/>
  <c r="H4" i="13"/>
  <c r="B4" i="13"/>
  <c r="A8" i="13" s="1"/>
  <c r="I1" i="13"/>
  <c r="C18" i="11"/>
  <c r="G6" i="11"/>
  <c r="G5" i="11"/>
  <c r="F4" i="11"/>
  <c r="B4" i="11"/>
  <c r="A8" i="11" s="1"/>
  <c r="G1" i="11"/>
  <c r="C25" i="10"/>
  <c r="F6" i="10"/>
  <c r="F5" i="10"/>
  <c r="E4" i="10"/>
  <c r="B4" i="10"/>
  <c r="A8" i="10" s="1"/>
  <c r="F1" i="10"/>
  <c r="J8" i="19" l="1"/>
  <c r="A8" i="19"/>
  <c r="J1" i="19"/>
  <c r="C4" i="4"/>
  <c r="R2" i="19" l="1"/>
  <c r="Q2" i="20"/>
  <c r="I2" i="20"/>
  <c r="I2" i="19"/>
  <c r="H2" i="17"/>
  <c r="P2" i="17"/>
  <c r="J2" i="15"/>
  <c r="O2" i="16"/>
  <c r="H2" i="16"/>
  <c r="G2" i="14"/>
  <c r="N2" i="14"/>
  <c r="I2" i="13"/>
  <c r="F2" i="10"/>
  <c r="G2" i="11"/>
  <c r="H2" i="3"/>
  <c r="J6" i="8" l="1"/>
  <c r="J5" i="8"/>
  <c r="I4" i="8"/>
  <c r="D4" i="8"/>
  <c r="A8" i="8" s="1"/>
  <c r="J1" i="8"/>
  <c r="D39" i="7"/>
  <c r="C69" i="3"/>
  <c r="D366" i="2"/>
  <c r="I1" i="2"/>
  <c r="J1" i="7"/>
  <c r="J6" i="7"/>
  <c r="J5" i="7"/>
  <c r="I4" i="7"/>
  <c r="C4" i="7"/>
  <c r="A8" i="7" s="1"/>
  <c r="H1" i="3"/>
  <c r="C4" i="3"/>
  <c r="A6" i="3" s="1"/>
  <c r="H4" i="2"/>
  <c r="I6" i="2"/>
  <c r="I5" i="2"/>
  <c r="D4" i="2"/>
  <c r="A8" i="2" s="1"/>
  <c r="J2" i="7" l="1"/>
  <c r="J2" i="8"/>
  <c r="I2" i="2"/>
</calcChain>
</file>

<file path=xl/sharedStrings.xml><?xml version="1.0" encoding="utf-8"?>
<sst xmlns="http://schemas.openxmlformats.org/spreadsheetml/2006/main" count="2589" uniqueCount="693">
  <si>
    <t>Total</t>
  </si>
  <si>
    <t>Revisão:</t>
  </si>
  <si>
    <t>Projeto:</t>
  </si>
  <si>
    <t>RESPONSÁVEL TÉCNICO:</t>
  </si>
  <si>
    <t>CONTATO</t>
  </si>
  <si>
    <t>UNIDADE</t>
  </si>
  <si>
    <t>VALOR</t>
  </si>
  <si>
    <t>EMPRESA</t>
  </si>
  <si>
    <t>CNPJ</t>
  </si>
  <si>
    <t>TOTAL</t>
  </si>
  <si>
    <t>Cliente:</t>
  </si>
  <si>
    <t>Data:</t>
  </si>
  <si>
    <t>Empresa projetista:</t>
  </si>
  <si>
    <t xml:space="preserve">Projeto: </t>
  </si>
  <si>
    <t>Bancos:</t>
  </si>
  <si>
    <t>BDI 1:</t>
  </si>
  <si>
    <t>BDI 2:</t>
  </si>
  <si>
    <t>Data base:</t>
  </si>
  <si>
    <t xml:space="preserve">FRETE </t>
  </si>
  <si>
    <t>Crea:</t>
  </si>
  <si>
    <t>MG- 187.842/D</t>
  </si>
  <si>
    <t>Eng.ª Civil Flávia Cristina Barbosa</t>
  </si>
  <si>
    <t>Item</t>
  </si>
  <si>
    <t>Código</t>
  </si>
  <si>
    <t>Banco</t>
  </si>
  <si>
    <t>Descrição</t>
  </si>
  <si>
    <t>Valor Unit com BDI</t>
  </si>
  <si>
    <t>Peso (%)</t>
  </si>
  <si>
    <t>L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</si>
  <si>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</si>
  <si>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</si>
  <si>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</si>
  <si>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</si>
  <si>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</si>
  <si>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</si>
  <si>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</si>
  <si>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</si>
  <si>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</si>
  <si>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</si>
  <si>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</si>
  <si>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</si>
  <si>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</si>
  <si>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Tipo</t>
  </si>
  <si>
    <t>Peso Acumulado (%)</t>
  </si>
  <si>
    <t>DADOS PARA O ORÇAMENTO</t>
  </si>
  <si>
    <t>Engenheiro(a) responsável:</t>
  </si>
  <si>
    <t>Logo de Pouso Alegre</t>
  </si>
  <si>
    <t>Logo de Santa Rita do Sapucaí</t>
  </si>
  <si>
    <t>R00</t>
  </si>
  <si>
    <t>PLANILHA ORÇAMENTÁRIA</t>
  </si>
  <si>
    <t>Valor Unit.</t>
  </si>
  <si>
    <t>Quantidade</t>
  </si>
  <si>
    <t>Unidade</t>
  </si>
  <si>
    <t>Valor  Unit.</t>
  </si>
  <si>
    <t>CURVA ABC DE SERVIÇOS</t>
  </si>
  <si>
    <t>COMPOSIÇÕES DE CUSTO</t>
  </si>
  <si>
    <t>CRONOGRAMA FÍSICO-FINANCEIRO</t>
  </si>
  <si>
    <t>PLANILHA DE COTAÇÕES</t>
  </si>
  <si>
    <t xml:space="preserve"> 1 </t>
  </si>
  <si>
    <t>AGRICULTURA</t>
  </si>
  <si>
    <t xml:space="preserve"> 1.1.1 </t>
  </si>
  <si>
    <t xml:space="preserve"> DAC-121-002 </t>
  </si>
  <si>
    <t>Próprio</t>
  </si>
  <si>
    <t>REMOÇÃO DE EQUIPAMENTOS E ACESSÓRIOS</t>
  </si>
  <si>
    <t>DIA</t>
  </si>
  <si>
    <t xml:space="preserve"> IIO-SIN-010 </t>
  </si>
  <si>
    <t>SETOP</t>
  </si>
  <si>
    <t>FITA ZEBRADA AMARELA PARA SINALIZAÇÃO L = 7 M</t>
  </si>
  <si>
    <t>M</t>
  </si>
  <si>
    <t xml:space="preserve"> COT-121-001 </t>
  </si>
  <si>
    <t>EXTINTOR DE INCÊNDIO TIPO PÓ QUÍMICO 3-A:20-B:C, CAPACIDADE 6 KG</t>
  </si>
  <si>
    <t>U</t>
  </si>
  <si>
    <t xml:space="preserve"> 1.2.2 </t>
  </si>
  <si>
    <t xml:space="preserve"> DAC-113-05 </t>
  </si>
  <si>
    <t>INSTALAÇÃO PARA EXTINTOR DE INCÊNDIO</t>
  </si>
  <si>
    <t xml:space="preserve"> 1.2.3 </t>
  </si>
  <si>
    <t xml:space="preserve"> DAC-121-003 </t>
  </si>
  <si>
    <t>DEMARCAÇÃO DO PISO DA BASE DO EXTINTOR COM TINTA ACRÍLICA, APLICAÇÃO MANUAL, 3 DEMÃOS, INCLUSO FUNDO PREPARADOR</t>
  </si>
  <si>
    <t>u</t>
  </si>
  <si>
    <t xml:space="preserve"> 97599 </t>
  </si>
  <si>
    <t>SINAPI</t>
  </si>
  <si>
    <t>LUMINÁRIA DE EMERGÊNCIA, COM 30 LÂMPADAS LED DE 2 W, SEM REATOR - FORNECIMENTO E INSTALAÇÃO. AF_02/2020</t>
  </si>
  <si>
    <t>UN</t>
  </si>
  <si>
    <t xml:space="preserve"> 1.2.5 </t>
  </si>
  <si>
    <t xml:space="preserve"> DAC-121-001 </t>
  </si>
  <si>
    <t>INSTALAÇÃO ELÉTRICA PARA LUMINÁRIAS</t>
  </si>
  <si>
    <t xml:space="preserve"> INC-PLA-005 </t>
  </si>
  <si>
    <t>PLACA FOTOLUMINESCENTE "E5" - 300 X 300 MM</t>
  </si>
  <si>
    <t xml:space="preserve"> COT-INC-1.1 </t>
  </si>
  <si>
    <t>PLACA FOTOLUMINESCENTE "M1"</t>
  </si>
  <si>
    <t xml:space="preserve"> INC-PLA-015 </t>
  </si>
  <si>
    <t>PLACA FOTOLUMINESCENTE "S1" OU "S2"- 380 X 190 MM (SAÍDA - DIREITA)</t>
  </si>
  <si>
    <t xml:space="preserve"> INC-PLA-020 </t>
  </si>
  <si>
    <t>PLACA FOTOLUMINESCENTE "S1" OU "S2"- 380 X 190 MM (SAÍDA - ESQUERDA)</t>
  </si>
  <si>
    <t xml:space="preserve"> INC-PLA-035 </t>
  </si>
  <si>
    <t>PLACA FOTOLUMINESCENTE "S12" - 380 X 190 MM (SAÍDA)</t>
  </si>
  <si>
    <t xml:space="preserve"> COT-121-009 </t>
  </si>
  <si>
    <t>Placa fotoluminescente ''S3''</t>
  </si>
  <si>
    <t xml:space="preserve"> 1.2.12 </t>
  </si>
  <si>
    <t xml:space="preserve"> DAC-113-06 </t>
  </si>
  <si>
    <t>INSTALAÇÃO DA PLACA FOTOLUMINESCENTE ''M1,M7,S3,S8,S11,S9,S17,S6,S7,S13''</t>
  </si>
  <si>
    <t xml:space="preserve"> 2 </t>
  </si>
  <si>
    <t xml:space="preserve"> 3 </t>
  </si>
  <si>
    <t>EDUCAÇÃO</t>
  </si>
  <si>
    <t xml:space="preserve"> COT-121-008 </t>
  </si>
  <si>
    <t>Placa fotoluminescente</t>
  </si>
  <si>
    <t xml:space="preserve"> COT-121-003 </t>
  </si>
  <si>
    <t>Placa fotoluminescente ''S8''</t>
  </si>
  <si>
    <t xml:space="preserve"> COT-121-002 </t>
  </si>
  <si>
    <t>Placa fotoluminescente ''M7''</t>
  </si>
  <si>
    <t xml:space="preserve"> COT-121-007 </t>
  </si>
  <si>
    <t xml:space="preserve"> 4 </t>
  </si>
  <si>
    <t xml:space="preserve"> 5 </t>
  </si>
  <si>
    <t>OBRAS</t>
  </si>
  <si>
    <t>POLÍTICAS SOCIAIS</t>
  </si>
  <si>
    <t>SAÚDE</t>
  </si>
  <si>
    <t>Total sem BDI</t>
  </si>
  <si>
    <t>Total do BDI</t>
  </si>
  <si>
    <t>Total Geral</t>
  </si>
  <si>
    <t>INEL - INSTALAÇÃO ELÉTRICA/ELETRIFICAÇÃO E ILUMINAÇÃO EXTERNA</t>
  </si>
  <si>
    <t>Equipamento</t>
  </si>
  <si>
    <t/>
  </si>
  <si>
    <t>Equipamento para Aquisição Permanente</t>
  </si>
  <si>
    <t>INES - INSTALAÇÕES ESPECIAIS</t>
  </si>
  <si>
    <t>INC</t>
  </si>
  <si>
    <t>PINT - PINTURAS</t>
  </si>
  <si>
    <t xml:space="preserve"> 3,0</t>
  </si>
  <si>
    <t xml:space="preserve"> 0,06</t>
  </si>
  <si>
    <t xml:space="preserve"> 100,00</t>
  </si>
  <si>
    <t>Porcentagem</t>
  </si>
  <si>
    <t>Custo</t>
  </si>
  <si>
    <t>Porcentagem Acumulado</t>
  </si>
  <si>
    <t>Custo Acumulado</t>
  </si>
  <si>
    <t>Und</t>
  </si>
  <si>
    <t>Quant.</t>
  </si>
  <si>
    <t>Valor Unit</t>
  </si>
  <si>
    <t>Composição</t>
  </si>
  <si>
    <t>Composição Auxiliar</t>
  </si>
  <si>
    <t xml:space="preserve"> 88316 </t>
  </si>
  <si>
    <t>SERVENTE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</si>
  <si>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</si>
  <si>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</si>
  <si>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</si>
  <si>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</si>
  <si>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</si>
  <si>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</si>
  <si>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</si>
  <si>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 xml:space="preserve"> MAO-AJD-020 </t>
  </si>
  <si>
    <t>AJUDANTE DE BOMBEIRO/ENCANADOR COM ENCARGOS COMPLEMENTARES</t>
  </si>
  <si>
    <t>HORA</t>
  </si>
  <si>
    <t xml:space="preserve"> MAO-OFC-040 </t>
  </si>
  <si>
    <t>BOMBEIRO/ENCANADOR COM ENCARGOS COMPLEMENTARES</t>
  </si>
  <si>
    <t>Insumo</t>
  </si>
  <si>
    <t xml:space="preserve"> MATED- 11337 </t>
  </si>
  <si>
    <t>BUCHA DE NYLON COM PARAFUSO AUTO ATARRAXANTE CABEÇA PANELA, FENDA SIMPLES ( COMPRIMENTO: 50MM / DIÂMETRO NOMINAL DO PARAFUSO: 4,8MM / DIÂMETRO NOMINAL DA BUCHA: 8MM)</t>
  </si>
  <si>
    <t>Material</t>
  </si>
  <si>
    <t>un</t>
  </si>
  <si>
    <t xml:space="preserve"> 88310 </t>
  </si>
  <si>
    <t>PINTOR COM ENCARGOS COMPLEMENTARES</t>
  </si>
  <si>
    <t xml:space="preserve"> 00006085 </t>
  </si>
  <si>
    <t>SELADOR ACRILICO OPACO PREMIUM INTERIOR/EXTERIOR</t>
  </si>
  <si>
    <t xml:space="preserve"> 00007348 </t>
  </si>
  <si>
    <t>TINTA ACRILICA PREMIUM PARA PISO</t>
  </si>
  <si>
    <t xml:space="preserve"> 00012815 </t>
  </si>
  <si>
    <t>FITA CREPE ROLO DE 25 MM X 50 M</t>
  </si>
  <si>
    <t xml:space="preserve"> ELE-CAN-005 </t>
  </si>
  <si>
    <t>CANALETA EM PVC PARA INSTALAÇÃO ELÉTRICA APARENTE, INCLUSIVE CONEXÕES, DIMENSÕES 20 X 10 MM</t>
  </si>
  <si>
    <t xml:space="preserve"> 91992 </t>
  </si>
  <si>
    <t>TOMADA ALTA DE EMBUTIR (1 MÓDULO), 2P+T 10 A, INCLUINDO SUPORTE E PLACA - FORNECIMENTO E INSTALAÇÃO. AF_12/2015</t>
  </si>
  <si>
    <t xml:space="preserve"> 91926 </t>
  </si>
  <si>
    <t>CABO DE COBRE FLEXÍVEL ISOLADO, 2,5 MM², ANTI-CHAMA 450/750 V, PARA CIRCUITOS TERMINAIS - FORNECIMENTO E INSTALAÇÃO. AF_12/2015</t>
  </si>
  <si>
    <t>AEROTEX</t>
  </si>
  <si>
    <t>04.823.635/0001-40</t>
  </si>
  <si>
    <t>https://www.aerotexextintores.com.br/2-inicio/4-produtos/477-contra-incendio/727-extintores-de-incendio/205-po-quimico-veicular-e-maritimo-classe-abc-03-e-05-anos-de-garantia/14327-extintor-po-abc-6kg-valid-3-anos-4a-40bc-en014-uso-veicular-e-maritimo-micro-onibus-onibus-caminhao/extintor-po-abc-6kg-valid-3-anos-4a-40bc-en014-uso-veicular-e-maritimo-micro-onibus-onibus-caminhao</t>
  </si>
  <si>
    <t>-</t>
  </si>
  <si>
    <t>PRONTEC DISTRIBUIDORA</t>
  </si>
  <si>
    <t>00.669.727/0001-66</t>
  </si>
  <si>
    <t>https://www.prontecdistribuidora.com.br/p-10117817-Extintor-ABC-6-kg-(Extintor-3A--20BC,-Industrial)</t>
  </si>
  <si>
    <t>SHOPFIRE</t>
  </si>
  <si>
    <t>21.012.774/0001-02</t>
  </si>
  <si>
    <t>https://www.shopfire.com.br/produto/extintor-de-po-quimico-abc-6kg/?gclid=Cj0KCQiA-qGNBhD3ARIsAO_o7ykVQRu0UMLQyicIkbDzL92-pFLP6sFhDcZ2-MyS1B1Q4O8TwoIOY6gaAvumEALw_wcB</t>
  </si>
  <si>
    <t>ENFOQUE</t>
  </si>
  <si>
    <t> 40.263.712/0001-18</t>
  </si>
  <si>
    <t>https://enfoquevisual.com.br/products/s8-escada-de-emergencia-abaixo-direita-fotoluminescente-elx-012?variant=4656639016990&amp;currency=BRL&amp;utm_medium=product_sync&amp;utm_source=google&amp;utm_content=sag_organic&amp;utm_campaign=sag_organic&amp;gclid=EAIaIQobChMIndG407zZ9AIVhAyRCh3TXQaQEAQYAiABEgKhU_D_BwE</t>
  </si>
  <si>
    <t>MAGAZINE LUIZA</t>
  </si>
  <si>
    <t>47.960.950/1088-36</t>
  </si>
  <si>
    <t>https://www.magazineluiza.com.br/placa-de-sinalizacao-s8-saida-por-escada-descendo-a-direita-extinpel/p/bgg7f5dhc6/pi/psds/?&amp;seller_id=ibgfiregclid=Cj0KCQjwtrSLBhCLARIsACh6Rmjdpw7nkGtYqX91FXvavuULspnXXvb484DN3s4OcVwVOkvgcmXLJT8aAk5yEALw_wcB</t>
  </si>
  <si>
    <t>AMERICANAS</t>
  </si>
  <si>
    <t>00.776.574/0006-60</t>
  </si>
  <si>
    <t>https://www.americanas.com.br/produto/1588229391?opn=YSMESP</t>
  </si>
  <si>
    <t>https://enfoquevisual.com.br/products/s11-escada-de-emergencia-acima-direita-fotoluminescente-elx-010?_pos=1&amp;_sid=51e7880b6&amp;_ss=r</t>
  </si>
  <si>
    <t>https://www.magazineluiza.com.br/placa-de-sinalizacao-s11-saida-por-escada-subindo-a-direita-extinpel/p/gdjdbkb871/pi/psds/</t>
  </si>
  <si>
    <t>https://www.americanas.com.br/produto/1588230308?pfm_carac=placa-de-sinalizacao-s11&amp;pfm_page=search&amp;pfm_pos=grid&amp;pfm_type=search_page&amp;offerId=5e7608eb79bf8430cbc6cbe0</t>
  </si>
  <si>
    <t>https://enfoquevisual.com.br/products/s17-subsolo-fotoluminescente?_pos=1&amp;_sid=8a3381dbb&amp;_ss=r</t>
  </si>
  <si>
    <t>https://www.magazineluiza.com.br/placa-de-sinalizacao-s17-1-1o-andar-extinpel/p/gf2h54361f/pi/psds/</t>
  </si>
  <si>
    <t>https://www.americanas.com.br/produto/1588229913?pfm_carac=placa-de-sinalizacao-s17&amp;pfm_page=search&amp;pfm_pos=grid&amp;pfm_type=search_page&amp;offerId=5e76380979bf8430cb5c0135</t>
  </si>
  <si>
    <t>LINK</t>
  </si>
  <si>
    <t>COT-121-004</t>
  </si>
  <si>
    <t>PLACA FOTOLUMINESCENTE S11</t>
  </si>
  <si>
    <t>COT-121-005</t>
  </si>
  <si>
    <t>PLACA FOTOLUMINESCENTE S17</t>
  </si>
  <si>
    <t>COT-121-006</t>
  </si>
  <si>
    <t>PLACA FOTOLUMINESCENTE S6</t>
  </si>
  <si>
    <t>https://enfoquevisual.com.br/products/s6-saida-de-emergencia-abaixo-direita-fotoluminescente-elx-008?_pos=1&amp;_sid=92d0e1222&amp;_ss=r</t>
  </si>
  <si>
    <t>https://www.magazineluiza.com.br/placa-de-sinalizacao-s6-saida-por-rampa-descendo-a-direita-extinpel/p/eddee681ff/pi/psds/</t>
  </si>
  <si>
    <t>https://www.americanas.com.br/produto/1588230527?pfm_carac=placa-s6&amp;pfm_page=search&amp;pfm_pos=grid&amp;pfm_type=search_page&amp;offerId=5e76257279bf8430cb211b02</t>
  </si>
  <si>
    <t>COT-121-007</t>
  </si>
  <si>
    <t>PLACA FOTOLUMINESCENTE S7</t>
  </si>
  <si>
    <t>https://enfoquevisual.com.br/products/s7-saida-de-emergencia-abaixo-esquerda-fotoluminescente-elx-009?_pos=1&amp;_sid=73270fc93&amp;_ss=r</t>
  </si>
  <si>
    <t>https://www.magazineluiza.com.br/placa-de-sinalizacao-s7-saida-por-rampa-descendo-a-esquerda-extinpel/p/ba82g533fe/pi/psds/</t>
  </si>
  <si>
    <t>https://www.americanas.com.br/produto/1588230586?pfm_carac=placa-sinalizacao-s7&amp;pfm_page=search&amp;pfm_pos=grid&amp;pfm_type=search_page&amp;offerId=5e76053779bf8430cbba9379</t>
  </si>
  <si>
    <t>COT-121-008</t>
  </si>
  <si>
    <t>PLACA FOTOLUMINESCENTE S13</t>
  </si>
  <si>
    <t>https://enfoquevisual.com.br/products/s13-saida-de-emergencia-seta-esquerda-fotoluminescente-elx-017?_pos=1&amp;_sid=6098b8ae5&amp;_ss=r</t>
  </si>
  <si>
    <t>https://www.magazineluiza.com.br/placa-de-sinalizacao-s13-d-saida-de-emergencia-a-direita-extinpel/p/ae4698d49j/pi/psds/</t>
  </si>
  <si>
    <t>https://www.americanas.com.br/produto/1588229411?pfm_carac=sinalizacao-s13&amp;pfm_page=search&amp;pfm_pos=grid&amp;pfm_type=search_page&amp;offerId=5e76068479bf8430cbbed3f3</t>
  </si>
  <si>
    <t>COT-121-009</t>
  </si>
  <si>
    <t>PLACA FOTOLUMINESCENTE S3</t>
  </si>
  <si>
    <t>https://enfoquevisual.com.br/products/s3-saida-de-emergencia-acima-a-frente-fotoluminescente-elx-005?variant=4656633020446&amp;currency=BRL&amp;utm_medium=product_sync&amp;utm_source=google&amp;utm_content=sag_organic&amp;utm_campaign=sag_organic&amp;gclid=CjwKCAiAksyNBhAPEiwAlDBeLEi_ruCXBa_SIYGq0ViIIZ3_lmmYTRE2eoU_7OUBxEel4ZbUEXL_yxoCplsQAvD_BwE</t>
  </si>
  <si>
    <t>https://www.americanas.com.br/produto/1588229315?epar=bp_pl_00_go_pla_aic_geral_gmv&amp;opn=YSMESP&amp;WT.srch=1&amp;gclid=CjwKCAiAksyNBhAPEiwAlDBeLH0EZlh14j7mZuAqmMq1CuQ4YbCAV6miSnk_xlGaVmfpxkDdi4H0XBoCWacQAvD_BwE</t>
  </si>
  <si>
    <t>COT-121-001</t>
  </si>
  <si>
    <t xml:space="preserve"> 50,48%</t>
  </si>
  <si>
    <t xml:space="preserve"> 391,0</t>
  </si>
  <si>
    <t xml:space="preserve"> 92,86</t>
  </si>
  <si>
    <t xml:space="preserve"> 36.308,26</t>
  </si>
  <si>
    <t xml:space="preserve"> 28,02</t>
  </si>
  <si>
    <t xml:space="preserve"> 10.955,82</t>
  </si>
  <si>
    <t xml:space="preserve"> 53,0</t>
  </si>
  <si>
    <t xml:space="preserve"> 174,37</t>
  </si>
  <si>
    <t xml:space="preserve"> 9.241,61</t>
  </si>
  <si>
    <t xml:space="preserve"> 81,0</t>
  </si>
  <si>
    <t xml:space="preserve"> 42,37</t>
  </si>
  <si>
    <t xml:space="preserve"> 3.431,97</t>
  </si>
  <si>
    <t xml:space="preserve"> 25,0</t>
  </si>
  <si>
    <t xml:space="preserve"> 129,68</t>
  </si>
  <si>
    <t xml:space="preserve"> 3.242,00</t>
  </si>
  <si>
    <t xml:space="preserve"> 4,31</t>
  </si>
  <si>
    <t xml:space="preserve"> 37,77</t>
  </si>
  <si>
    <t xml:space="preserve"> 2.001,81</t>
  </si>
  <si>
    <t xml:space="preserve"> 2,66</t>
  </si>
  <si>
    <t xml:space="preserve"> 20,90</t>
  </si>
  <si>
    <t xml:space="preserve"> 1.692,90</t>
  </si>
  <si>
    <t xml:space="preserve"> 2,25</t>
  </si>
  <si>
    <t xml:space="preserve"> 69,0</t>
  </si>
  <si>
    <t xml:space="preserve"> 21,15</t>
  </si>
  <si>
    <t xml:space="preserve"> 1.459,35</t>
  </si>
  <si>
    <t xml:space="preserve"> 1,94</t>
  </si>
  <si>
    <t xml:space="preserve"> 51,0</t>
  </si>
  <si>
    <t xml:space="preserve"> 21,05</t>
  </si>
  <si>
    <t xml:space="preserve"> 1.073,55</t>
  </si>
  <si>
    <t xml:space="preserve"> 1,43</t>
  </si>
  <si>
    <t xml:space="preserve"> 18,94</t>
  </si>
  <si>
    <t xml:space="preserve"> 1.003,82</t>
  </si>
  <si>
    <t xml:space="preserve"> 122,0</t>
  </si>
  <si>
    <t xml:space="preserve"> 8,10</t>
  </si>
  <si>
    <t xml:space="preserve"> 988,20</t>
  </si>
  <si>
    <t xml:space="preserve"> 1,31</t>
  </si>
  <si>
    <t xml:space="preserve"> 18,46</t>
  </si>
  <si>
    <t xml:space="preserve"> 978,38</t>
  </si>
  <si>
    <t xml:space="preserve"> 1,30</t>
  </si>
  <si>
    <t xml:space="preserve"> 250,0</t>
  </si>
  <si>
    <t xml:space="preserve"> 3,16</t>
  </si>
  <si>
    <t xml:space="preserve"> 790,00</t>
  </si>
  <si>
    <t xml:space="preserve"> 1,05</t>
  </si>
  <si>
    <t xml:space="preserve"> 46,01</t>
  </si>
  <si>
    <t xml:space="preserve"> 138,03</t>
  </si>
  <si>
    <t xml:space="preserve"> 0,18</t>
  </si>
  <si>
    <t xml:space="preserve"> 99,94</t>
  </si>
  <si>
    <t xml:space="preserve"> 1,0</t>
  </si>
  <si>
    <t xml:space="preserve"> 42,34</t>
  </si>
  <si>
    <t>PROJETO DE ADEQUAÇÃO VISUAL PARA PREVENÇÃO E COMBATE A INCÊNDIO DAS EDIFICAÇÕES PÚBLICAS DE POUSO ALEGRE</t>
  </si>
  <si>
    <t>SINAPI - 03/2022 - Minas Gerais
SETOP - 03/2022 - Minas Gerais</t>
  </si>
  <si>
    <t>COT-121-002</t>
  </si>
  <si>
    <t>PLACA FOTOLUMINESCENTE "M7"</t>
  </si>
  <si>
    <t>COT- INC-1.1</t>
  </si>
  <si>
    <t>PLACA FOTOLUMINESCENTE M1</t>
  </si>
  <si>
    <t xml:space="preserve"> 0800 773 3838</t>
  </si>
  <si>
    <t>https://www.magazineluiza.com.br/sinalizacao-de-rota-de-fuga-e-panico-fotoluminescente-abnt-13434-m7-qualidade-contra-incendio/p/kh388h1232/pi/psds/?&amp;seller_id=qualidadecontraincendio&amp;utm_source=google&amp;utm_medium=pla&amp;utm_campaign=&amp;partner_id=64262&amp;&amp;&amp;utm_source=google&amp;utm_medium=pla&amp;utm_campaign=&amp;partner_id=58984&amp;gclid=EAIaIQobChMI1qCpsanY9wIVFjSRCh2LjgzvEAQYASABEgLWAfD_BwE&amp;gclsrc=aw.ds</t>
  </si>
  <si>
    <t>https://www.hidrantex.com.br/placas/placa-m7-porta-permanecer-fechada-durante-todo-expediente</t>
  </si>
  <si>
    <t>21.062.068/0001-94</t>
  </si>
  <si>
    <t>(14) 3418-2400</t>
  </si>
  <si>
    <t>https://www.megathor.com.br/placa-sistemas-de-seguranca-m1-fotoluminescente?parceiro=2543&amp;gclid=EAIaIQobChMIwLXQpazY9wIVC9ORCh0cKQg4EAQYAyABEgJF6fD_BwE</t>
  </si>
  <si>
    <t>40.863.901/0001-21</t>
  </si>
  <si>
    <t xml:space="preserve"> (11) 4395-1324</t>
  </si>
  <si>
    <t>MEGATHOR</t>
  </si>
  <si>
    <t>HIDRANTEX</t>
  </si>
  <si>
    <t>https://enfoquevisual.com.br/products/m1-sinalizacao-de-emergencia-sistemas-de-seguranca-contra-incendio-fotoluminescente-elx-082?variant=4756276084766&amp;currency=BRL&amp;utm_medium=product_sync&amp;utm_source=google&amp;utm_content=sag_organic&amp;utm_campaign=sag_organic&amp;gclid=EAIaIQobChMI8N6Nt63Y9wIVeHxvBB3czwQTEAQYASABEgL-c_D_BwE</t>
  </si>
  <si>
    <t>53.982.666/0001-59</t>
  </si>
  <si>
    <t>ENFOQUE VISUAL</t>
  </si>
  <si>
    <t xml:space="preserve"> 11 4972 4933</t>
  </si>
  <si>
    <t>https://contraincendio.com.br/produto/sinalizacao-de-emergencia/mensagens-escritas/placa-de-sinalizacao-edificacao-m1/?attribute_modelos=Personalizada&amp;utm_source=Google+Shopping&amp;utm_medium=cpc&amp;utm_campaign=feed_contraincendio_google_shopping&amp;gclid=EAIaIQobChMI8N6Nt63Y9wIVeHxvBB3czwQTEAQYBCABEgLd4fD_BwE</t>
  </si>
  <si>
    <t>39.772.295/0001-50</t>
  </si>
  <si>
    <t>CONTRA INCÊNDIO</t>
  </si>
  <si>
    <t xml:space="preserve"> (15) 3233-5959</t>
  </si>
  <si>
    <t xml:space="preserve"> 48,24</t>
  </si>
  <si>
    <t xml:space="preserve"> 14,56</t>
  </si>
  <si>
    <t xml:space="preserve"> 62,80</t>
  </si>
  <si>
    <t xml:space="preserve"> 12,28</t>
  </si>
  <si>
    <t xml:space="preserve"> 75,08</t>
  </si>
  <si>
    <t xml:space="preserve"> 4,56</t>
  </si>
  <si>
    <t xml:space="preserve"> 79,64</t>
  </si>
  <si>
    <t xml:space="preserve"> 83,95</t>
  </si>
  <si>
    <t xml:space="preserve"> 86,61</t>
  </si>
  <si>
    <t xml:space="preserve"> 71,73</t>
  </si>
  <si>
    <t xml:space="preserve"> 1.793,25</t>
  </si>
  <si>
    <t xml:space="preserve"> 2,38</t>
  </si>
  <si>
    <t xml:space="preserve"> 88,99</t>
  </si>
  <si>
    <t xml:space="preserve"> 91,24</t>
  </si>
  <si>
    <t xml:space="preserve"> 93,18</t>
  </si>
  <si>
    <t xml:space="preserve"> 94,60</t>
  </si>
  <si>
    <t xml:space="preserve"> 1,33</t>
  </si>
  <si>
    <t xml:space="preserve"> 95,94</t>
  </si>
  <si>
    <t xml:space="preserve"> 97,25</t>
  </si>
  <si>
    <t xml:space="preserve"> 98,55</t>
  </si>
  <si>
    <t xml:space="preserve"> 99,60</t>
  </si>
  <si>
    <t xml:space="preserve"> 99,78</t>
  </si>
  <si>
    <t xml:space="preserve"> 40,51</t>
  </si>
  <si>
    <t xml:space="preserve"> 121,53</t>
  </si>
  <si>
    <t xml:space="preserve"> 0,16</t>
  </si>
  <si>
    <t>Placa fotoluminescente S7</t>
  </si>
  <si>
    <t xml:space="preserve"> 100,00%
 6.041,06</t>
  </si>
  <si>
    <t xml:space="preserve"> 100,00%
 5.136,83</t>
  </si>
  <si>
    <t xml:space="preserve"> 100,00%
 28.667,09</t>
  </si>
  <si>
    <t xml:space="preserve"> 50,00%
 14.333,55</t>
  </si>
  <si>
    <t xml:space="preserve"> 100,00%
 22.969,43</t>
  </si>
  <si>
    <t xml:space="preserve"> 50,00%
 11.484,72</t>
  </si>
  <si>
    <t xml:space="preserve"> 100,00%
 31.472,94</t>
  </si>
  <si>
    <t xml:space="preserve"> 50,00%
 15.736,47</t>
  </si>
  <si>
    <t xml:space="preserve"> 49,52%</t>
  </si>
  <si>
    <t xml:space="preserve"> 100,0%</t>
  </si>
  <si>
    <t xml:space="preserve"> 1.1 </t>
  </si>
  <si>
    <t>ADMINISTRAÇÃO DE OBRA</t>
  </si>
  <si>
    <t xml:space="preserve"> 1.1.2 </t>
  </si>
  <si>
    <t xml:space="preserve"> 1.2 </t>
  </si>
  <si>
    <t>CASA DO AGRICULTOR</t>
  </si>
  <si>
    <t xml:space="preserve"> 1.2.1 </t>
  </si>
  <si>
    <t xml:space="preserve"> 1.2.4 </t>
  </si>
  <si>
    <t xml:space="preserve"> 1.2.6 </t>
  </si>
  <si>
    <t xml:space="preserve"> 1.2.7 </t>
  </si>
  <si>
    <t xml:space="preserve"> 1.2.8 </t>
  </si>
  <si>
    <t xml:space="preserve"> 1.2.9 </t>
  </si>
  <si>
    <t xml:space="preserve"> 1.2.10 </t>
  </si>
  <si>
    <t xml:space="preserve"> 1.2.11 </t>
  </si>
  <si>
    <t xml:space="preserve"> 1.3 </t>
  </si>
  <si>
    <t>SECRETARIA DE AGRICULTURA</t>
  </si>
  <si>
    <t xml:space="preserve"> 1.3.1 </t>
  </si>
  <si>
    <t xml:space="preserve"> 1.3.2 </t>
  </si>
  <si>
    <t xml:space="preserve"> 1.3.3 </t>
  </si>
  <si>
    <t xml:space="preserve"> 1.3.4 </t>
  </si>
  <si>
    <t xml:space="preserve"> 1.3.5 </t>
  </si>
  <si>
    <t xml:space="preserve"> 1.3.6 </t>
  </si>
  <si>
    <t xml:space="preserve"> 1.3.7 </t>
  </si>
  <si>
    <t xml:space="preserve"> 1.3.8 </t>
  </si>
  <si>
    <t xml:space="preserve"> 1.3.9 </t>
  </si>
  <si>
    <t xml:space="preserve"> 1.3.10 </t>
  </si>
  <si>
    <t xml:space="preserve"> 1.3.11 </t>
  </si>
  <si>
    <t xml:space="preserve"> 1.3.12 </t>
  </si>
  <si>
    <t xml:space="preserve"> 2.1 </t>
  </si>
  <si>
    <t xml:space="preserve"> 2.1.1 </t>
  </si>
  <si>
    <t xml:space="preserve"> 2.1.2 </t>
  </si>
  <si>
    <t xml:space="preserve"> 2.2 </t>
  </si>
  <si>
    <t>FÁBRICA DE MANILHAS</t>
  </si>
  <si>
    <t xml:space="preserve"> 2.2.1 </t>
  </si>
  <si>
    <t xml:space="preserve"> 2.2.2 </t>
  </si>
  <si>
    <t xml:space="preserve"> 2.2.3 </t>
  </si>
  <si>
    <t xml:space="preserve"> 2.2.4 </t>
  </si>
  <si>
    <t xml:space="preserve"> 2.2.5 </t>
  </si>
  <si>
    <t xml:space="preserve"> 2.2.6 </t>
  </si>
  <si>
    <t xml:space="preserve"> 2.2.7 </t>
  </si>
  <si>
    <t xml:space="preserve"> 2.2.8 </t>
  </si>
  <si>
    <t xml:space="preserve"> 2.2.9 </t>
  </si>
  <si>
    <t xml:space="preserve"> 2.2.10 </t>
  </si>
  <si>
    <t xml:space="preserve"> 2.2.11 </t>
  </si>
  <si>
    <t xml:space="preserve"> 2.2.12 </t>
  </si>
  <si>
    <t xml:space="preserve"> 3.1 </t>
  </si>
  <si>
    <t xml:space="preserve"> 3.1.1 </t>
  </si>
  <si>
    <t xml:space="preserve"> 3.1.2 </t>
  </si>
  <si>
    <t xml:space="preserve"> 3.2 </t>
  </si>
  <si>
    <t>CEIM PROFESSORA LEONOR PEREIRA DE FARIA</t>
  </si>
  <si>
    <t xml:space="preserve"> 3.2.1 </t>
  </si>
  <si>
    <t xml:space="preserve"> 3.2.2 </t>
  </si>
  <si>
    <t xml:space="preserve"> 3.2.3 </t>
  </si>
  <si>
    <t xml:space="preserve"> 3.2.4 </t>
  </si>
  <si>
    <t xml:space="preserve"> 3.2.5 </t>
  </si>
  <si>
    <t xml:space="preserve"> 3.2.6 </t>
  </si>
  <si>
    <t xml:space="preserve"> 3.2.7 </t>
  </si>
  <si>
    <t xml:space="preserve"> 3.2.8 </t>
  </si>
  <si>
    <t xml:space="preserve"> 3.2.9 </t>
  </si>
  <si>
    <t xml:space="preserve"> 3.2.10 </t>
  </si>
  <si>
    <t xml:space="preserve"> 3.2.11 </t>
  </si>
  <si>
    <t xml:space="preserve"> 3.2.12 </t>
  </si>
  <si>
    <t xml:space="preserve"> 3.2.13 </t>
  </si>
  <si>
    <t xml:space="preserve"> 3.3 </t>
  </si>
  <si>
    <t>EM FRANCISCO SALES</t>
  </si>
  <si>
    <t xml:space="preserve"> 3.3.1 </t>
  </si>
  <si>
    <t xml:space="preserve"> 3.3.2 </t>
  </si>
  <si>
    <t xml:space="preserve"> 3.3.3 </t>
  </si>
  <si>
    <t xml:space="preserve"> 3.3.4 </t>
  </si>
  <si>
    <t xml:space="preserve"> 3.3.5 </t>
  </si>
  <si>
    <t xml:space="preserve"> 3.3.6 </t>
  </si>
  <si>
    <t xml:space="preserve"> 3.3.7 </t>
  </si>
  <si>
    <t xml:space="preserve"> 3.3.8 </t>
  </si>
  <si>
    <t xml:space="preserve"> 3.3.9 </t>
  </si>
  <si>
    <t xml:space="preserve"> 3.3.10 </t>
  </si>
  <si>
    <t xml:space="preserve"> 3.3.11 </t>
  </si>
  <si>
    <t xml:space="preserve"> 3.3.12 </t>
  </si>
  <si>
    <t xml:space="preserve"> 3.4 </t>
  </si>
  <si>
    <t>EM SABINA DE BARROS MENDONÇA</t>
  </si>
  <si>
    <t xml:space="preserve"> 3.4.1 </t>
  </si>
  <si>
    <t xml:space="preserve"> 3.4.2 </t>
  </si>
  <si>
    <t xml:space="preserve"> 3.4.3 </t>
  </si>
  <si>
    <t xml:space="preserve"> 3.4.4 </t>
  </si>
  <si>
    <t xml:space="preserve"> 3.4.5 </t>
  </si>
  <si>
    <t xml:space="preserve"> 3.4.6 </t>
  </si>
  <si>
    <t xml:space="preserve"> 3.4.7 </t>
  </si>
  <si>
    <t xml:space="preserve"> 3.4.8 </t>
  </si>
  <si>
    <t xml:space="preserve"> 3.4.9 </t>
  </si>
  <si>
    <t xml:space="preserve"> 3.4.10 </t>
  </si>
  <si>
    <t xml:space="preserve"> 3.4.11 </t>
  </si>
  <si>
    <t xml:space="preserve"> 3.5 </t>
  </si>
  <si>
    <t>EM SANTO ANTÔNIO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</si>
  <si>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</si>
  <si>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</si>
  <si>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</si>
  <si>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</si>
  <si>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</si>
  <si>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</si>
  <si>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3.5.7 </t>
  </si>
  <si>
    <t xml:space="preserve"> 3.5.8 </t>
  </si>
  <si>
    <t xml:space="preserve"> 3.5.9 </t>
  </si>
  <si>
    <t xml:space="preserve"> 3.5.10 </t>
  </si>
  <si>
    <t xml:space="preserve"> 3.5.11 </t>
  </si>
  <si>
    <t xml:space="preserve"> 3.5.12 </t>
  </si>
  <si>
    <t xml:space="preserve"> 3.6 </t>
  </si>
  <si>
    <t>EM SÃO BENEDITO</t>
  </si>
  <si>
    <t xml:space="preserve"> 3.6.1 </t>
  </si>
  <si>
    <t xml:space="preserve"> 3.6.2 </t>
  </si>
  <si>
    <t xml:space="preserve"> 3.6.3 </t>
  </si>
  <si>
    <t xml:space="preserve"> 3.6.4 </t>
  </si>
  <si>
    <t xml:space="preserve"> 3.6.5 </t>
  </si>
  <si>
    <t xml:space="preserve"> 3.6.6 </t>
  </si>
  <si>
    <t xml:space="preserve"> 3.6.7 </t>
  </si>
  <si>
    <t xml:space="preserve"> 3.6.8 </t>
  </si>
  <si>
    <t xml:space="preserve"> 3.6.9 </t>
  </si>
  <si>
    <t xml:space="preserve"> 3.6.10 </t>
  </si>
  <si>
    <t xml:space="preserve"> 3.6.11 </t>
  </si>
  <si>
    <t xml:space="preserve"> 3.6.12 </t>
  </si>
  <si>
    <t xml:space="preserve"> 3.7 </t>
  </si>
  <si>
    <t>MOBILIÁRIO ESCOLAR</t>
  </si>
  <si>
    <t xml:space="preserve"> 3.7.1 </t>
  </si>
  <si>
    <t xml:space="preserve"> 3.7.2 </t>
  </si>
  <si>
    <t xml:space="preserve"> 3.7.3 </t>
  </si>
  <si>
    <t xml:space="preserve"> 3.7.4 </t>
  </si>
  <si>
    <t xml:space="preserve"> 3.7.5 </t>
  </si>
  <si>
    <t xml:space="preserve"> 3.7.6 </t>
  </si>
  <si>
    <t xml:space="preserve"> 3.7.7 </t>
  </si>
  <si>
    <t xml:space="preserve"> 3.7.8 </t>
  </si>
  <si>
    <t xml:space="preserve"> 3.7.9 </t>
  </si>
  <si>
    <t xml:space="preserve"> 3.7.10 </t>
  </si>
  <si>
    <t xml:space="preserve"> 3.7.11 </t>
  </si>
  <si>
    <t xml:space="preserve"> 3.7.12 </t>
  </si>
  <si>
    <t xml:space="preserve"> 3.7.13 </t>
  </si>
  <si>
    <t xml:space="preserve"> 3.7.14 </t>
  </si>
  <si>
    <t xml:space="preserve"> 3.8 </t>
  </si>
  <si>
    <t>SAICA 2</t>
  </si>
  <si>
    <t xml:space="preserve"> 3.8.1 </t>
  </si>
  <si>
    <t xml:space="preserve"> 3.8.2 </t>
  </si>
  <si>
    <t xml:space="preserve"> 3.8.3 </t>
  </si>
  <si>
    <t xml:space="preserve"> 3.8.4 </t>
  </si>
  <si>
    <t xml:space="preserve"> 3.8.5 </t>
  </si>
  <si>
    <t xml:space="preserve"> 3.8.6 </t>
  </si>
  <si>
    <t xml:space="preserve"> 3.8.7 </t>
  </si>
  <si>
    <t xml:space="preserve"> 3.8.8 </t>
  </si>
  <si>
    <t xml:space="preserve"> 3.8.9 </t>
  </si>
  <si>
    <t xml:space="preserve"> 3.8.10 </t>
  </si>
  <si>
    <t xml:space="preserve"> 3.8.11 </t>
  </si>
  <si>
    <t xml:space="preserve"> 3.8.12 </t>
  </si>
  <si>
    <t xml:space="preserve"> 4.1 </t>
  </si>
  <si>
    <t xml:space="preserve"> 4.1.1 </t>
  </si>
  <si>
    <t xml:space="preserve"> 4.1.2 </t>
  </si>
  <si>
    <t xml:space="preserve"> 4.2 </t>
  </si>
  <si>
    <t>CRAS SUDESTE</t>
  </si>
  <si>
    <t xml:space="preserve"> 4.2.1 </t>
  </si>
  <si>
    <t xml:space="preserve"> 4.2.2 </t>
  </si>
  <si>
    <t xml:space="preserve"> 4.2.3 </t>
  </si>
  <si>
    <t xml:space="preserve"> 4.2.4 </t>
  </si>
  <si>
    <t xml:space="preserve"> 4.2.5 </t>
  </si>
  <si>
    <t xml:space="preserve"> 4.2.6 </t>
  </si>
  <si>
    <t xml:space="preserve"> 4.2.7 </t>
  </si>
  <si>
    <t xml:space="preserve"> 4.2.8 </t>
  </si>
  <si>
    <t xml:space="preserve"> 4.2.9 </t>
  </si>
  <si>
    <t xml:space="preserve"> 4.2.10 </t>
  </si>
  <si>
    <t xml:space="preserve"> 4.2.11 </t>
  </si>
  <si>
    <t xml:space="preserve"> 4.2.12 </t>
  </si>
  <si>
    <t xml:space="preserve"> 4.3 </t>
  </si>
  <si>
    <t>CRAS SUDOESTE</t>
  </si>
  <si>
    <t xml:space="preserve"> 4.3.1 </t>
  </si>
  <si>
    <t xml:space="preserve"> 4.3.2 </t>
  </si>
  <si>
    <t xml:space="preserve"> 4.3.3 </t>
  </si>
  <si>
    <t xml:space="preserve"> 4.3.4 </t>
  </si>
  <si>
    <t xml:space="preserve"> 4.3.5 </t>
  </si>
  <si>
    <t xml:space="preserve"> 4.3.6 </t>
  </si>
  <si>
    <t xml:space="preserve"> 4.3.7 </t>
  </si>
  <si>
    <t xml:space="preserve"> 4.3.8 </t>
  </si>
  <si>
    <t xml:space="preserve"> 4.3.9 </t>
  </si>
  <si>
    <t xml:space="preserve"> 4.3.10 </t>
  </si>
  <si>
    <t xml:space="preserve"> 4.3.11 </t>
  </si>
  <si>
    <t xml:space="preserve"> 4.3.12 </t>
  </si>
  <si>
    <t xml:space="preserve"> 4.4 </t>
  </si>
  <si>
    <t>CRAS SUL</t>
  </si>
  <si>
    <t xml:space="preserve"> 4.4.1 </t>
  </si>
  <si>
    <t xml:space="preserve"> 4.4.2 </t>
  </si>
  <si>
    <t xml:space="preserve"> 4.4.3 </t>
  </si>
  <si>
    <t xml:space="preserve"> 4.4.4 </t>
  </si>
  <si>
    <t xml:space="preserve"> 4.4.5 </t>
  </si>
  <si>
    <t xml:space="preserve"> 4.4.6 </t>
  </si>
  <si>
    <t xml:space="preserve"> 4.4.7 </t>
  </si>
  <si>
    <t xml:space="preserve"> 4.4.8 </t>
  </si>
  <si>
    <t xml:space="preserve"> 4.4.9 </t>
  </si>
  <si>
    <t xml:space="preserve"> 4.4.10 </t>
  </si>
  <si>
    <t xml:space="preserve"> 4.4.11 </t>
  </si>
  <si>
    <t xml:space="preserve"> 4.4.12 </t>
  </si>
  <si>
    <t xml:space="preserve"> 4.5 </t>
  </si>
  <si>
    <t>CONSELHO TUTELAR</t>
  </si>
  <si>
    <t xml:space="preserve"> 4.5.1 </t>
  </si>
  <si>
    <t xml:space="preserve"> 4.5.2 </t>
  </si>
  <si>
    <t xml:space="preserve"> 4.5.3 </t>
  </si>
  <si>
    <t xml:space="preserve"> 4.5.4 </t>
  </si>
  <si>
    <t xml:space="preserve"> 4.5.5 </t>
  </si>
  <si>
    <t xml:space="preserve"> 4.5.6 </t>
  </si>
  <si>
    <t xml:space="preserve"> 4.5.7 </t>
  </si>
  <si>
    <t xml:space="preserve"> 4.5.8 </t>
  </si>
  <si>
    <t xml:space="preserve"> 4.5.9 </t>
  </si>
  <si>
    <t xml:space="preserve"> 4.5.10 </t>
  </si>
  <si>
    <t xml:space="preserve"> 4.5.11 </t>
  </si>
  <si>
    <t xml:space="preserve"> 4.5.12 </t>
  </si>
  <si>
    <t xml:space="preserve"> 4.6 </t>
  </si>
  <si>
    <t>CREAS CRISTÓVÃO CRUZ</t>
  </si>
  <si>
    <t xml:space="preserve"> 4.6.1 </t>
  </si>
  <si>
    <t xml:space="preserve"> 4.6.2 </t>
  </si>
  <si>
    <t xml:space="preserve"> 4.6.3 </t>
  </si>
  <si>
    <t xml:space="preserve"> 4.6.4 </t>
  </si>
  <si>
    <t xml:space="preserve"> 4.6.5 </t>
  </si>
  <si>
    <t xml:space="preserve"> 4.6.6 </t>
  </si>
  <si>
    <t xml:space="preserve"> 4.6.7 </t>
  </si>
  <si>
    <t xml:space="preserve"> 4.6.8 </t>
  </si>
  <si>
    <t xml:space="preserve"> 4.6.9 </t>
  </si>
  <si>
    <t xml:space="preserve"> 4.6.10 </t>
  </si>
  <si>
    <t xml:space="preserve"> 4.6.11 </t>
  </si>
  <si>
    <t xml:space="preserve"> 4.6.12 </t>
  </si>
  <si>
    <t xml:space="preserve"> 4.7 </t>
  </si>
  <si>
    <t>CRAS NORDESTE</t>
  </si>
  <si>
    <t xml:space="preserve"> 4.7.1 </t>
  </si>
  <si>
    <t xml:space="preserve"> 4.7.2 </t>
  </si>
  <si>
    <t xml:space="preserve"> 4.7.3 </t>
  </si>
  <si>
    <t xml:space="preserve"> 4.7.4 </t>
  </si>
  <si>
    <t xml:space="preserve"> 4.7.5 </t>
  </si>
  <si>
    <t xml:space="preserve"> 4.7.6 </t>
  </si>
  <si>
    <t xml:space="preserve"> 4.7.7 </t>
  </si>
  <si>
    <t xml:space="preserve"> 4.7.8 </t>
  </si>
  <si>
    <t xml:space="preserve"> 4.7.9 </t>
  </si>
  <si>
    <t xml:space="preserve"> 4.7.10 </t>
  </si>
  <si>
    <t xml:space="preserve"> 4.7.11 </t>
  </si>
  <si>
    <t xml:space="preserve"> 4.7.12 </t>
  </si>
  <si>
    <t xml:space="preserve"> 4.8 </t>
  </si>
  <si>
    <t>CRAS CIDADE JARDIM</t>
  </si>
  <si>
    <t xml:space="preserve"> 4.8.1 </t>
  </si>
  <si>
    <t xml:space="preserve"> 4.8.2 </t>
  </si>
  <si>
    <t xml:space="preserve"> 4.8.3 </t>
  </si>
  <si>
    <t xml:space="preserve"> 4.8.4 </t>
  </si>
  <si>
    <t xml:space="preserve"> 4.8.5 </t>
  </si>
  <si>
    <t xml:space="preserve"> 4.8.6 </t>
  </si>
  <si>
    <t xml:space="preserve"> 4.8.7 </t>
  </si>
  <si>
    <t xml:space="preserve"> 4.8.8 </t>
  </si>
  <si>
    <t xml:space="preserve"> 4.8.9 </t>
  </si>
  <si>
    <t xml:space="preserve"> 4.8.10 </t>
  </si>
  <si>
    <t xml:space="preserve"> 4.8.11 </t>
  </si>
  <si>
    <t xml:space="preserve"> 4.8.12 </t>
  </si>
  <si>
    <t>Placa fotoluminescente ''S13''</t>
  </si>
  <si>
    <t xml:space="preserve"> 4.8.13 </t>
  </si>
  <si>
    <t xml:space="preserve"> 5.1 </t>
  </si>
  <si>
    <t xml:space="preserve"> 5.1.1 </t>
  </si>
  <si>
    <t xml:space="preserve"> 5.1.2 </t>
  </si>
  <si>
    <t xml:space="preserve"> 5.2 </t>
  </si>
  <si>
    <t>UBS SANTA BÁRBARA</t>
  </si>
  <si>
    <t xml:space="preserve"> 5.2.1 </t>
  </si>
  <si>
    <t xml:space="preserve"> 5.2.2 </t>
  </si>
  <si>
    <t xml:space="preserve"> 5.2.3 </t>
  </si>
  <si>
    <t xml:space="preserve"> 5.2.4 </t>
  </si>
  <si>
    <t xml:space="preserve"> 5.2.5 </t>
  </si>
  <si>
    <t xml:space="preserve"> 5.2.6 </t>
  </si>
  <si>
    <t xml:space="preserve"> 5.2.7 </t>
  </si>
  <si>
    <t xml:space="preserve"> 5.2.8 </t>
  </si>
  <si>
    <t xml:space="preserve"> 5.2.9 </t>
  </si>
  <si>
    <t xml:space="preserve"> 5.2.10 </t>
  </si>
  <si>
    <t xml:space="preserve"> 5.2.11 </t>
  </si>
  <si>
    <t xml:space="preserve"> 5.2.12 </t>
  </si>
  <si>
    <t xml:space="preserve"> 5.3 </t>
  </si>
  <si>
    <t>UBS BELO HORIZONTE</t>
  </si>
  <si>
    <t xml:space="preserve"> 5.3.1 </t>
  </si>
  <si>
    <t xml:space="preserve"> 5.3.2 </t>
  </si>
  <si>
    <t xml:space="preserve"> 5.3.3 </t>
  </si>
  <si>
    <t xml:space="preserve"> 5.3.4 </t>
  </si>
  <si>
    <t xml:space="preserve"> 5.3.5 </t>
  </si>
  <si>
    <t xml:space="preserve"> 5.3.6 </t>
  </si>
  <si>
    <t xml:space="preserve"> 5.3.7 </t>
  </si>
  <si>
    <t xml:space="preserve"> 5.3.8 </t>
  </si>
  <si>
    <t xml:space="preserve"> 5.3.9 </t>
  </si>
  <si>
    <t xml:space="preserve"> 5.3.10 </t>
  </si>
  <si>
    <t xml:space="preserve"> 5.3.11 </t>
  </si>
  <si>
    <t xml:space="preserve"> 5.3.12 </t>
  </si>
  <si>
    <t xml:space="preserve"> 5.4 </t>
  </si>
  <si>
    <t>ESF PÃO DE AÇÚCAR</t>
  </si>
  <si>
    <t xml:space="preserve"> 5.4.1 </t>
  </si>
  <si>
    <t xml:space="preserve"> 5.4.2 </t>
  </si>
  <si>
    <t xml:space="preserve"> 5.4.3 </t>
  </si>
  <si>
    <t xml:space="preserve"> 5.4.4 </t>
  </si>
  <si>
    <t xml:space="preserve"> 5.4.5 </t>
  </si>
  <si>
    <t xml:space="preserve"> 5.4.6 </t>
  </si>
  <si>
    <t xml:space="preserve"> 5.4.7 </t>
  </si>
  <si>
    <t xml:space="preserve"> 5.4.8 </t>
  </si>
  <si>
    <t xml:space="preserve"> 5.4.9 </t>
  </si>
  <si>
    <t xml:space="preserve"> 5.4.10 </t>
  </si>
  <si>
    <t xml:space="preserve"> 5.4.11 </t>
  </si>
  <si>
    <t xml:space="preserve"> 5.4.12 </t>
  </si>
  <si>
    <t xml:space="preserve"> 5.5 </t>
  </si>
  <si>
    <t>ESF AFONSOS</t>
  </si>
  <si>
    <t xml:space="preserve"> 5.5.1 </t>
  </si>
  <si>
    <t xml:space="preserve"> 5.5.2 </t>
  </si>
  <si>
    <t xml:space="preserve"> 5.5.3 </t>
  </si>
  <si>
    <t xml:space="preserve"> 5.5.4 </t>
  </si>
  <si>
    <t xml:space="preserve"> 5.5.5 </t>
  </si>
  <si>
    <t xml:space="preserve"> 5.5.6 </t>
  </si>
  <si>
    <t xml:space="preserve"> 5.5.7 </t>
  </si>
  <si>
    <t xml:space="preserve"> 5.5.8 </t>
  </si>
  <si>
    <t xml:space="preserve"> 5.5.9 </t>
  </si>
  <si>
    <t xml:space="preserve"> 5.5.10 </t>
  </si>
  <si>
    <t xml:space="preserve"> 5.5.11 </t>
  </si>
  <si>
    <t xml:space="preserve"> 5.5.12 </t>
  </si>
  <si>
    <t xml:space="preserve"> 5.6 </t>
  </si>
  <si>
    <t>UBS ÁRVORE GRANDE</t>
  </si>
  <si>
    <t xml:space="preserve"> 5.6.1 </t>
  </si>
  <si>
    <t xml:space="preserve"> 5.6.2 </t>
  </si>
  <si>
    <t xml:space="preserve"> 5.6.3 </t>
  </si>
  <si>
    <t xml:space="preserve"> 5.6.4 </t>
  </si>
  <si>
    <t xml:space="preserve"> 5.6.5 </t>
  </si>
  <si>
    <t xml:space="preserve"> 5.6.6 </t>
  </si>
  <si>
    <t xml:space="preserve"> 5.6.7 </t>
  </si>
  <si>
    <t xml:space="preserve"> 5.6.8 </t>
  </si>
  <si>
    <t xml:space="preserve"> 5.6.9 </t>
  </si>
  <si>
    <t xml:space="preserve"> 5.6.10 </t>
  </si>
  <si>
    <t xml:space="preserve"> 5.6.11 </t>
  </si>
  <si>
    <t xml:space="preserve"> 5.7 </t>
  </si>
  <si>
    <t>ESF SANTA EDWIRGES</t>
  </si>
  <si>
    <t xml:space="preserve"> 5.7.1 </t>
  </si>
  <si>
    <t xml:space="preserve"> 5.7.2 </t>
  </si>
  <si>
    <t xml:space="preserve"> 5.7.3 </t>
  </si>
  <si>
    <t xml:space="preserve"> 5.7.4 </t>
  </si>
  <si>
    <t xml:space="preserve"> 5.7.5 </t>
  </si>
  <si>
    <t xml:space="preserve"> 5.7.6 </t>
  </si>
  <si>
    <t xml:space="preserve"> 5.7.7 </t>
  </si>
  <si>
    <t xml:space="preserve"> 5.7.8 </t>
  </si>
  <si>
    <t xml:space="preserve"> 5.7.9 </t>
  </si>
  <si>
    <t xml:space="preserve"> 5.7.10 </t>
  </si>
  <si>
    <t xml:space="preserve"> 5.7.11 </t>
  </si>
  <si>
    <t xml:space="preserve"> 5.7.12 </t>
  </si>
  <si>
    <t xml:space="preserve"> 5.8 </t>
  </si>
  <si>
    <t>FARMÁCIA FOCH</t>
  </si>
  <si>
    <t xml:space="preserve"> 5.8.1 </t>
  </si>
  <si>
    <t xml:space="preserve"> 5.8.2 </t>
  </si>
  <si>
    <t xml:space="preserve"> 5.8.3 </t>
  </si>
  <si>
    <t xml:space="preserve"> 5.8.4 </t>
  </si>
  <si>
    <t xml:space="preserve"> 5.8.5 </t>
  </si>
  <si>
    <t xml:space="preserve"> 5.8.6 </t>
  </si>
  <si>
    <t xml:space="preserve"> 5.8.7 </t>
  </si>
  <si>
    <t xml:space="preserve"> 5.8.8 </t>
  </si>
  <si>
    <t xml:space="preserve"> 5.8.9 </t>
  </si>
  <si>
    <t xml:space="preserve"> 5.8.10 </t>
  </si>
  <si>
    <t xml:space="preserve"> 5.8.11 </t>
  </si>
  <si>
    <t xml:space="preserve"> 5.8.12 </t>
  </si>
  <si>
    <t xml:space="preserve"> 5.9 </t>
  </si>
  <si>
    <t>UBS MORUMBI</t>
  </si>
  <si>
    <t xml:space="preserve"> 5.9.1 </t>
  </si>
  <si>
    <t xml:space="preserve"> 5.9.2 </t>
  </si>
  <si>
    <t xml:space="preserve"> 5.9.3 </t>
  </si>
  <si>
    <t xml:space="preserve"> 5.9.4 </t>
  </si>
  <si>
    <t xml:space="preserve"> 5.9.5 </t>
  </si>
  <si>
    <t xml:space="preserve"> 5.9.6 </t>
  </si>
  <si>
    <t xml:space="preserve"> 5.9.7 </t>
  </si>
  <si>
    <t xml:space="preserve"> 5.9.8 </t>
  </si>
  <si>
    <t xml:space="preserve"> 5.9.9 </t>
  </si>
  <si>
    <t xml:space="preserve"> 5.9.10 </t>
  </si>
  <si>
    <t xml:space="preserve"> 5.9.11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</si>
</sst>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dd/mm/yyyy;@"/>
    <numFmt numFmtId="165" formatCode="#,##0.0000000"/>
    <numFmt numFmtId="166" formatCode="#,##0.00\ %"/>
  </numFmts>
  <fonts count="33" x14ac:knownFonts="1">
    <font>
      <sz val="11"/>
      <name val="Arial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1"/>
      <name val="Arial"/>
      <family val="1"/>
    </font>
    <font>
      <sz val="8"/>
      <name val="Arial"/>
      <family val="1"/>
    </font>
    <font>
      <sz val="12"/>
      <color rgb="FFFF0000"/>
      <name val="Arial"/>
      <family val="2"/>
    </font>
    <font>
      <sz val="10"/>
      <name val="Arial"/>
      <family val="1"/>
    </font>
    <font>
      <b/>
      <sz val="10"/>
      <name val="Arial"/>
      <family val="1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2"/>
      <color theme="0" tint="-0.34998626667073579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color rgb="FF000000"/>
      <name val="Arial"/>
      <family val="1"/>
    </font>
    <font>
      <sz val="12"/>
      <name val="Arial"/>
      <family val="1"/>
    </font>
    <font>
      <sz val="12"/>
      <color rgb="FF000000"/>
      <name val="Arial"/>
      <family val="1"/>
    </font>
    <font>
      <b/>
      <sz val="12"/>
      <name val="Arial"/>
      <family val="1"/>
    </font>
    <font>
      <b/>
      <sz val="10"/>
      <color rgb="FF000000"/>
      <name val="Arial"/>
      <family val="1"/>
    </font>
    <font>
      <u/>
      <sz val="11"/>
      <color theme="10"/>
      <name val="Arial"/>
      <family val="1"/>
    </font>
    <font>
      <b/>
      <sz val="11"/>
      <name val="Arial"/>
      <family val="1"/>
    </font>
    <font>
      <b/>
      <sz val="12"/>
      <color rgb="FF000000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theme="5" tint="-0.24994659260841701"/>
      </left>
      <right/>
      <top/>
      <bottom/>
      <diagonal/>
    </border>
    <border>
      <left/>
      <right style="medium">
        <color theme="5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/>
      <diagonal/>
    </border>
    <border>
      <left/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/>
      <top/>
      <bottom style="medium">
        <color theme="4" tint="-0.24994659260841701"/>
      </bottom>
      <diagonal/>
    </border>
    <border>
      <left/>
      <right style="medium">
        <color theme="4" tint="-0.24994659260841701"/>
      </right>
      <top/>
      <bottom style="medium">
        <color theme="4" tint="-0.24994659260841701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theme="4" tint="-0.24994659260841701"/>
      </left>
      <right/>
      <top/>
      <bottom/>
      <diagonal/>
    </border>
    <border>
      <left/>
      <right style="medium">
        <color theme="4" tint="-0.24994659260841701"/>
      </right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/>
      <bottom/>
      <diagonal/>
    </border>
    <border>
      <left style="medium">
        <color theme="4" tint="-0.24994659260841701"/>
      </left>
      <right style="medium">
        <color theme="4" tint="-0.24994659260841701"/>
      </right>
      <top/>
      <bottom style="medium">
        <color theme="4" tint="-0.24994659260841701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dashDotDot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dashDotDot">
        <color theme="4" tint="-0.24994659260841701"/>
      </left>
      <right style="dashDotDot">
        <color theme="4" tint="-0.24994659260841701"/>
      </right>
      <top style="medium">
        <color theme="4" tint="-0.24994659260841701"/>
      </top>
      <bottom style="thin">
        <color theme="4" tint="-0.24994659260841701"/>
      </bottom>
      <diagonal/>
    </border>
    <border>
      <left style="dashDotDot">
        <color theme="4" tint="-0.24994659260841701"/>
      </left>
      <right/>
      <top style="medium">
        <color theme="4" tint="-0.24994659260841701"/>
      </top>
      <bottom style="thin">
        <color theme="4" tint="-0.24994659260841701"/>
      </bottom>
      <diagonal/>
    </border>
    <border>
      <left/>
      <right style="dashDotDot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ashDotDot">
        <color theme="4" tint="-0.24994659260841701"/>
      </left>
      <right style="dashDotDot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ashDotDot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ashDotDot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dashDotDot">
        <color theme="4" tint="-0.24994659260841701"/>
      </left>
      <right style="dashDotDot">
        <color theme="4" tint="-0.24994659260841701"/>
      </right>
      <top style="thin">
        <color theme="4" tint="-0.24994659260841701"/>
      </top>
      <bottom style="medium">
        <color theme="4" tint="-0.24994659260841701"/>
      </bottom>
      <diagonal/>
    </border>
    <border>
      <left style="dashDotDot">
        <color theme="4" tint="-0.24994659260841701"/>
      </left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 style="dashDotDot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DotDot">
        <color theme="4" tint="-0.24994659260841701"/>
      </left>
      <right style="dashDotDot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dashDotDot">
        <color theme="4" tint="-0.24994659260841701"/>
      </left>
      <right/>
      <top style="medium">
        <color theme="4" tint="-0.24994659260841701"/>
      </top>
      <bottom style="medium">
        <color theme="4" tint="-0.2499465926084170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 style="thick">
        <color rgb="FF000000"/>
      </top>
      <bottom/>
      <diagonal/>
    </border>
    <border>
      <left style="dashDotDot">
        <color theme="5" tint="0.59996337778862885"/>
      </left>
      <right style="dashDotDot">
        <color theme="5" tint="0.59996337778862885"/>
      </right>
      <top style="medium">
        <color theme="5" tint="-0.24994659260841701"/>
      </top>
      <bottom/>
      <diagonal/>
    </border>
    <border>
      <left style="dashDotDot">
        <color theme="5" tint="0.59996337778862885"/>
      </left>
      <right style="dashDotDot">
        <color theme="5" tint="0.59996337778862885"/>
      </right>
      <top style="medium">
        <color theme="5" tint="-0.24994659260841701"/>
      </top>
      <bottom style="medium">
        <color theme="5" tint="-0.24994659260841701"/>
      </bottom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0" fillId="0" borderId="0" applyNumberFormat="0" applyFill="0" applyBorder="0" applyAlignment="0" applyProtection="0"/>
  </cellStyleXfs>
  <cellXfs count="323">
    <xf numFmtId="0" fontId="0" fillId="0" borderId="0" xfId="0"/>
    <xf numFmtId="0" fontId="6" fillId="2" borderId="0" xfId="0" applyFont="1" applyFill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12" fillId="3" borderId="0" xfId="0" applyFont="1" applyFill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/>
    </xf>
    <xf numFmtId="0" fontId="17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/>
    <xf numFmtId="0" fontId="0" fillId="2" borderId="0" xfId="0" applyFill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44" fontId="6" fillId="2" borderId="0" xfId="1" applyFont="1" applyFill="1" applyBorder="1" applyAlignment="1">
      <alignment horizontal="center" vertical="center"/>
    </xf>
    <xf numFmtId="0" fontId="0" fillId="0" borderId="0" xfId="0"/>
    <xf numFmtId="0" fontId="18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right" vertical="top" wrapText="1"/>
    </xf>
    <xf numFmtId="0" fontId="0" fillId="0" borderId="0" xfId="0"/>
    <xf numFmtId="0" fontId="13" fillId="3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horizontal="right" vertical="center"/>
    </xf>
    <xf numFmtId="0" fontId="18" fillId="2" borderId="0" xfId="0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/>
    </xf>
    <xf numFmtId="10" fontId="6" fillId="2" borderId="0" xfId="2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right" vertical="center"/>
    </xf>
    <xf numFmtId="2" fontId="11" fillId="2" borderId="7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vertical="top" wrapText="1"/>
    </xf>
    <xf numFmtId="0" fontId="20" fillId="2" borderId="0" xfId="0" applyFont="1" applyFill="1"/>
    <xf numFmtId="0" fontId="20" fillId="2" borderId="0" xfId="0" applyFont="1" applyFill="1" applyAlignment="1">
      <alignment vertical="center"/>
    </xf>
    <xf numFmtId="0" fontId="22" fillId="2" borderId="17" xfId="0" applyFont="1" applyFill="1" applyBorder="1" applyAlignment="1">
      <alignment vertical="top" wrapText="1"/>
    </xf>
    <xf numFmtId="0" fontId="20" fillId="0" borderId="0" xfId="0" applyFont="1"/>
    <xf numFmtId="0" fontId="21" fillId="3" borderId="16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right" vertical="top" wrapText="1"/>
    </xf>
    <xf numFmtId="0" fontId="19" fillId="2" borderId="11" xfId="0" applyFont="1" applyFill="1" applyBorder="1" applyAlignment="1">
      <alignment vertical="top" wrapText="1"/>
    </xf>
    <xf numFmtId="10" fontId="20" fillId="2" borderId="17" xfId="2" applyNumberFormat="1" applyFont="1" applyFill="1" applyBorder="1" applyAlignment="1">
      <alignment horizontal="left" vertical="center"/>
    </xf>
    <xf numFmtId="10" fontId="20" fillId="2" borderId="9" xfId="2" applyNumberFormat="1" applyFont="1" applyFill="1" applyBorder="1" applyAlignment="1">
      <alignment horizontal="left" vertical="center"/>
    </xf>
    <xf numFmtId="2" fontId="21" fillId="2" borderId="20" xfId="0" applyNumberFormat="1" applyFont="1" applyFill="1" applyBorder="1" applyAlignment="1">
      <alignment vertical="center"/>
    </xf>
    <xf numFmtId="0" fontId="21" fillId="2" borderId="15" xfId="0" applyFont="1" applyFill="1" applyBorder="1" applyAlignment="1">
      <alignment horizontal="left" vertical="center" wrapText="1"/>
    </xf>
    <xf numFmtId="0" fontId="21" fillId="2" borderId="15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44" fontId="7" fillId="5" borderId="8" xfId="1" applyFont="1" applyFill="1" applyBorder="1" applyAlignment="1">
      <alignment vertical="center" wrapText="1"/>
    </xf>
    <xf numFmtId="0" fontId="6" fillId="2" borderId="25" xfId="0" applyFont="1" applyFill="1" applyBorder="1" applyAlignment="1">
      <alignment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44" fontId="6" fillId="2" borderId="25" xfId="1" applyFont="1" applyFill="1" applyBorder="1" applyAlignment="1">
      <alignment horizontal="center" vertical="center"/>
    </xf>
    <xf numFmtId="44" fontId="6" fillId="2" borderId="26" xfId="1" applyFont="1" applyFill="1" applyBorder="1" applyAlignment="1">
      <alignment horizontal="center" vertical="center"/>
    </xf>
    <xf numFmtId="44" fontId="6" fillId="2" borderId="28" xfId="1" applyFont="1" applyFill="1" applyBorder="1" applyAlignment="1">
      <alignment horizontal="center" vertical="center"/>
    </xf>
    <xf numFmtId="44" fontId="6" fillId="2" borderId="29" xfId="1" applyFont="1" applyFill="1" applyBorder="1" applyAlignment="1">
      <alignment horizontal="center" vertical="center"/>
    </xf>
    <xf numFmtId="44" fontId="6" fillId="2" borderId="31" xfId="1" applyFont="1" applyFill="1" applyBorder="1" applyAlignment="1">
      <alignment horizontal="center" vertical="center"/>
    </xf>
    <xf numFmtId="44" fontId="6" fillId="2" borderId="32" xfId="1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horizontal="left" vertical="top" wrapText="1"/>
    </xf>
    <xf numFmtId="0" fontId="20" fillId="2" borderId="16" xfId="0" applyFont="1" applyFill="1" applyBorder="1" applyAlignment="1">
      <alignment horizontal="left" vertical="center" wrapText="1"/>
    </xf>
    <xf numFmtId="10" fontId="20" fillId="2" borderId="16" xfId="2" applyNumberFormat="1" applyFont="1" applyFill="1" applyBorder="1" applyAlignment="1">
      <alignment horizontal="left" vertical="center"/>
    </xf>
    <xf numFmtId="0" fontId="21" fillId="3" borderId="34" xfId="0" applyFont="1" applyFill="1" applyBorder="1" applyAlignment="1">
      <alignment horizontal="center" vertical="center" wrapText="1"/>
    </xf>
    <xf numFmtId="10" fontId="20" fillId="2" borderId="8" xfId="2" applyNumberFormat="1" applyFont="1" applyFill="1" applyBorder="1" applyAlignment="1">
      <alignment horizontal="left" vertical="center"/>
    </xf>
    <xf numFmtId="0" fontId="21" fillId="3" borderId="33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10" fontId="7" fillId="2" borderId="16" xfId="2" applyNumberFormat="1" applyFont="1" applyFill="1" applyBorder="1" applyAlignment="1">
      <alignment horizontal="left" vertical="center"/>
    </xf>
    <xf numFmtId="0" fontId="19" fillId="2" borderId="8" xfId="0" applyFont="1" applyFill="1" applyBorder="1" applyAlignment="1">
      <alignment horizontal="left" vertical="top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left" vertical="top" wrapText="1"/>
    </xf>
    <xf numFmtId="2" fontId="20" fillId="0" borderId="0" xfId="0" applyNumberFormat="1" applyFont="1" applyFill="1" applyBorder="1" applyAlignment="1">
      <alignment horizontal="center" vertical="center" wrapText="1"/>
    </xf>
    <xf numFmtId="10" fontId="21" fillId="2" borderId="0" xfId="2" applyNumberFormat="1" applyFont="1" applyFill="1" applyBorder="1" applyAlignment="1">
      <alignment horizontal="left" vertical="center"/>
    </xf>
    <xf numFmtId="0" fontId="22" fillId="2" borderId="0" xfId="0" applyFont="1" applyFill="1" applyBorder="1" applyAlignment="1">
      <alignment vertical="center"/>
    </xf>
    <xf numFmtId="0" fontId="21" fillId="3" borderId="0" xfId="0" applyFont="1" applyFill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19" fillId="2" borderId="0" xfId="0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horizontal="left" vertical="top" wrapText="1"/>
    </xf>
    <xf numFmtId="0" fontId="19" fillId="2" borderId="13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9" xfId="0" applyFont="1" applyFill="1" applyBorder="1" applyAlignment="1">
      <alignment horizontal="left" vertical="top" wrapText="1"/>
    </xf>
    <xf numFmtId="2" fontId="21" fillId="2" borderId="9" xfId="0" applyNumberFormat="1" applyFont="1" applyFill="1" applyBorder="1" applyAlignment="1">
      <alignment horizontal="center" vertical="top" wrapText="1"/>
    </xf>
    <xf numFmtId="2" fontId="21" fillId="2" borderId="9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/>
    <xf numFmtId="164" fontId="6" fillId="2" borderId="0" xfId="0" applyNumberFormat="1" applyFont="1" applyFill="1" applyBorder="1" applyAlignment="1">
      <alignment horizontal="left" vertical="center"/>
    </xf>
    <xf numFmtId="164" fontId="20" fillId="2" borderId="8" xfId="0" applyNumberFormat="1" applyFont="1" applyFill="1" applyBorder="1" applyAlignment="1">
      <alignment horizontal="left" vertical="center"/>
    </xf>
    <xf numFmtId="164" fontId="20" fillId="2" borderId="16" xfId="0" applyNumberFormat="1" applyFont="1" applyFill="1" applyBorder="1" applyAlignment="1">
      <alignment horizontal="left" vertical="center"/>
    </xf>
    <xf numFmtId="0" fontId="16" fillId="3" borderId="0" xfId="0" applyFont="1" applyFill="1" applyAlignment="1">
      <alignment horizontal="right" vertical="top" wrapText="1"/>
    </xf>
    <xf numFmtId="0" fontId="15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4" fontId="16" fillId="3" borderId="0" xfId="0" applyNumberFormat="1" applyFont="1" applyFill="1" applyAlignment="1">
      <alignment horizontal="right" vertical="top" wrapText="1"/>
    </xf>
    <xf numFmtId="0" fontId="16" fillId="3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horizontal="left" vertical="center"/>
    </xf>
    <xf numFmtId="0" fontId="22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left" vertical="center"/>
    </xf>
    <xf numFmtId="4" fontId="16" fillId="3" borderId="0" xfId="0" applyNumberFormat="1" applyFont="1" applyFill="1" applyAlignment="1">
      <alignment horizontal="left" vertical="top" wrapText="1"/>
    </xf>
    <xf numFmtId="4" fontId="16" fillId="3" borderId="0" xfId="0" applyNumberFormat="1" applyFont="1" applyFill="1" applyAlignment="1">
      <alignment horizontal="center" vertical="top" wrapText="1"/>
    </xf>
    <xf numFmtId="4" fontId="6" fillId="2" borderId="0" xfId="0" applyNumberFormat="1" applyFont="1" applyFill="1"/>
    <xf numFmtId="0" fontId="20" fillId="2" borderId="16" xfId="0" applyFont="1" applyFill="1" applyBorder="1" applyAlignment="1">
      <alignment horizontal="center" vertical="center" wrapText="1"/>
    </xf>
    <xf numFmtId="164" fontId="20" fillId="2" borderId="16" xfId="0" applyNumberFormat="1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 wrapText="1"/>
    </xf>
    <xf numFmtId="0" fontId="24" fillId="2" borderId="0" xfId="0" applyFont="1" applyFill="1" applyAlignment="1">
      <alignment horizontal="right"/>
    </xf>
    <xf numFmtId="0" fontId="22" fillId="2" borderId="0" xfId="0" applyFont="1" applyFill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164" fontId="6" fillId="2" borderId="16" xfId="0" applyNumberFormat="1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left" vertical="top" wrapText="1"/>
    </xf>
    <xf numFmtId="10" fontId="6" fillId="2" borderId="16" xfId="2" applyNumberFormat="1" applyFont="1" applyFill="1" applyBorder="1" applyAlignment="1">
      <alignment horizontal="left" vertical="center"/>
    </xf>
    <xf numFmtId="0" fontId="15" fillId="3" borderId="0" xfId="0" applyFont="1" applyFill="1" applyAlignment="1">
      <alignment horizontal="right" vertical="top" wrapText="1"/>
    </xf>
    <xf numFmtId="4" fontId="15" fillId="3" borderId="0" xfId="0" applyNumberFormat="1" applyFont="1" applyFill="1" applyAlignment="1">
      <alignment horizontal="right" vertical="top" wrapText="1"/>
    </xf>
    <xf numFmtId="0" fontId="24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2" fontId="21" fillId="2" borderId="11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top" wrapText="1"/>
    </xf>
    <xf numFmtId="0" fontId="24" fillId="2" borderId="0" xfId="0" applyFont="1" applyFill="1"/>
    <xf numFmtId="0" fontId="16" fillId="2" borderId="0" xfId="0" applyFont="1" applyFill="1" applyAlignment="1">
      <alignment horizontal="center" vertical="top" wrapText="1"/>
    </xf>
    <xf numFmtId="0" fontId="24" fillId="2" borderId="0" xfId="0" applyFont="1" applyFill="1" applyAlignment="1">
      <alignment vertical="center"/>
    </xf>
    <xf numFmtId="0" fontId="24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center" vertical="center"/>
    </xf>
    <xf numFmtId="0" fontId="24" fillId="0" borderId="0" xfId="0" applyFont="1"/>
    <xf numFmtId="0" fontId="6" fillId="0" borderId="0" xfId="0" applyFont="1"/>
    <xf numFmtId="0" fontId="20" fillId="0" borderId="0" xfId="0" applyFont="1"/>
    <xf numFmtId="0" fontId="6" fillId="2" borderId="0" xfId="0" applyFont="1" applyFill="1" applyBorder="1" applyAlignment="1">
      <alignment horizontal="left" vertical="center" wrapText="1"/>
    </xf>
    <xf numFmtId="0" fontId="26" fillId="0" borderId="0" xfId="0" applyFont="1"/>
    <xf numFmtId="0" fontId="27" fillId="8" borderId="36" xfId="0" applyFont="1" applyFill="1" applyBorder="1" applyAlignment="1">
      <alignment horizontal="right" vertical="top" wrapText="1"/>
    </xf>
    <xf numFmtId="0" fontId="27" fillId="8" borderId="36" xfId="0" applyFont="1" applyFill="1" applyBorder="1" applyAlignment="1">
      <alignment horizontal="center" vertical="top" wrapText="1"/>
    </xf>
    <xf numFmtId="4" fontId="27" fillId="8" borderId="36" xfId="0" applyNumberFormat="1" applyFont="1" applyFill="1" applyBorder="1" applyAlignment="1">
      <alignment horizontal="right" vertical="top" wrapText="1"/>
    </xf>
    <xf numFmtId="0" fontId="27" fillId="9" borderId="36" xfId="0" applyFont="1" applyFill="1" applyBorder="1" applyAlignment="1">
      <alignment horizontal="left" vertical="top" wrapText="1"/>
    </xf>
    <xf numFmtId="0" fontId="27" fillId="9" borderId="36" xfId="0" applyFont="1" applyFill="1" applyBorder="1" applyAlignment="1">
      <alignment horizontal="right" vertical="top" wrapText="1"/>
    </xf>
    <xf numFmtId="0" fontId="27" fillId="9" borderId="36" xfId="0" applyFont="1" applyFill="1" applyBorder="1" applyAlignment="1">
      <alignment horizontal="center" vertical="top" wrapText="1"/>
    </xf>
    <xf numFmtId="0" fontId="26" fillId="3" borderId="0" xfId="0" applyFont="1" applyFill="1" applyAlignment="1">
      <alignment horizontal="center" vertical="top" wrapText="1"/>
    </xf>
    <xf numFmtId="0" fontId="21" fillId="3" borderId="0" xfId="0" applyFont="1" applyFill="1" applyBorder="1" applyAlignment="1">
      <alignment horizontal="left" vertical="top" wrapText="1"/>
    </xf>
    <xf numFmtId="0" fontId="21" fillId="3" borderId="0" xfId="0" applyFont="1" applyFill="1" applyBorder="1" applyAlignment="1">
      <alignment horizontal="right" vertical="top" wrapText="1"/>
    </xf>
    <xf numFmtId="0" fontId="21" fillId="3" borderId="0" xfId="0" applyFont="1" applyFill="1" applyBorder="1" applyAlignment="1">
      <alignment horizontal="center" vertical="top" wrapText="1"/>
    </xf>
    <xf numFmtId="4" fontId="21" fillId="3" borderId="0" xfId="0" applyNumberFormat="1" applyFont="1" applyFill="1" applyBorder="1" applyAlignment="1">
      <alignment horizontal="right" vertical="top" wrapText="1"/>
    </xf>
    <xf numFmtId="0" fontId="0" fillId="0" borderId="0" xfId="0"/>
    <xf numFmtId="0" fontId="7" fillId="2" borderId="39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28" fillId="3" borderId="0" xfId="0" applyFont="1" applyFill="1" applyAlignment="1">
      <alignment horizontal="right" vertical="top" wrapText="1"/>
    </xf>
    <xf numFmtId="0" fontId="29" fillId="7" borderId="36" xfId="0" applyFont="1" applyFill="1" applyBorder="1" applyAlignment="1">
      <alignment horizontal="left" vertical="top" wrapText="1"/>
    </xf>
    <xf numFmtId="0" fontId="29" fillId="7" borderId="36" xfId="0" applyFont="1" applyFill="1" applyBorder="1" applyAlignment="1">
      <alignment horizontal="right" vertical="top" wrapText="1"/>
    </xf>
    <xf numFmtId="0" fontId="25" fillId="7" borderId="37" xfId="0" applyFont="1" applyFill="1" applyBorder="1" applyAlignment="1">
      <alignment horizontal="right" vertical="top" wrapText="1"/>
    </xf>
    <xf numFmtId="0" fontId="13" fillId="3" borderId="0" xfId="0" applyFont="1" applyFill="1" applyAlignment="1">
      <alignment horizontal="left" vertical="top" wrapText="1"/>
    </xf>
    <xf numFmtId="0" fontId="26" fillId="3" borderId="0" xfId="0" applyFont="1" applyFill="1" applyAlignment="1">
      <alignment horizontal="left" vertical="top" wrapText="1"/>
    </xf>
    <xf numFmtId="44" fontId="28" fillId="3" borderId="0" xfId="1" applyFont="1" applyFill="1" applyAlignment="1">
      <alignment vertical="top" wrapText="1"/>
    </xf>
    <xf numFmtId="0" fontId="27" fillId="8" borderId="36" xfId="0" applyFont="1" applyFill="1" applyBorder="1" applyAlignment="1">
      <alignment horizontal="left" vertical="top" wrapText="1"/>
    </xf>
    <xf numFmtId="0" fontId="30" fillId="2" borderId="25" xfId="3" applyFill="1" applyBorder="1" applyAlignment="1">
      <alignment horizontal="center" vertical="center" wrapText="1"/>
    </xf>
    <xf numFmtId="0" fontId="30" fillId="2" borderId="28" xfId="3" applyFill="1" applyBorder="1" applyAlignment="1">
      <alignment horizontal="center" vertical="center" wrapText="1"/>
    </xf>
    <xf numFmtId="44" fontId="6" fillId="2" borderId="0" xfId="1" applyFont="1" applyFill="1" applyAlignment="1">
      <alignment vertical="center"/>
    </xf>
    <xf numFmtId="0" fontId="31" fillId="3" borderId="36" xfId="0" applyFont="1" applyFill="1" applyBorder="1" applyAlignment="1">
      <alignment horizontal="left" vertical="top" wrapText="1"/>
    </xf>
    <xf numFmtId="0" fontId="31" fillId="3" borderId="36" xfId="0" applyFont="1" applyFill="1" applyBorder="1" applyAlignment="1">
      <alignment horizontal="right" vertical="top" wrapText="1"/>
    </xf>
    <xf numFmtId="0" fontId="31" fillId="3" borderId="36" xfId="0" applyFont="1" applyFill="1" applyBorder="1" applyAlignment="1">
      <alignment horizontal="center" vertical="top" wrapText="1"/>
    </xf>
    <xf numFmtId="0" fontId="25" fillId="8" borderId="36" xfId="0" applyFont="1" applyFill="1" applyBorder="1" applyAlignment="1">
      <alignment horizontal="left" vertical="top" wrapText="1"/>
    </xf>
    <xf numFmtId="0" fontId="25" fillId="8" borderId="36" xfId="0" applyFont="1" applyFill="1" applyBorder="1" applyAlignment="1">
      <alignment horizontal="right" vertical="top" wrapText="1"/>
    </xf>
    <xf numFmtId="0" fontId="25" fillId="8" borderId="36" xfId="0" applyFont="1" applyFill="1" applyBorder="1" applyAlignment="1">
      <alignment horizontal="center" vertical="top" wrapText="1"/>
    </xf>
    <xf numFmtId="165" fontId="25" fillId="8" borderId="36" xfId="0" applyNumberFormat="1" applyFont="1" applyFill="1" applyBorder="1" applyAlignment="1">
      <alignment horizontal="right" vertical="top" wrapText="1"/>
    </xf>
    <xf numFmtId="4" fontId="25" fillId="8" borderId="36" xfId="0" applyNumberFormat="1" applyFont="1" applyFill="1" applyBorder="1" applyAlignment="1">
      <alignment horizontal="right" vertical="top" wrapText="1"/>
    </xf>
    <xf numFmtId="0" fontId="12" fillId="10" borderId="36" xfId="0" applyFont="1" applyFill="1" applyBorder="1" applyAlignment="1">
      <alignment horizontal="left" vertical="top" wrapText="1"/>
    </xf>
    <xf numFmtId="0" fontId="12" fillId="10" borderId="36" xfId="0" applyFont="1" applyFill="1" applyBorder="1" applyAlignment="1">
      <alignment horizontal="right" vertical="top" wrapText="1"/>
    </xf>
    <xf numFmtId="0" fontId="12" fillId="10" borderId="36" xfId="0" applyFont="1" applyFill="1" applyBorder="1" applyAlignment="1">
      <alignment horizontal="center" vertical="top" wrapText="1"/>
    </xf>
    <xf numFmtId="165" fontId="12" fillId="10" borderId="36" xfId="0" applyNumberFormat="1" applyFont="1" applyFill="1" applyBorder="1" applyAlignment="1">
      <alignment horizontal="right" vertical="top" wrapText="1"/>
    </xf>
    <xf numFmtId="4" fontId="12" fillId="10" borderId="36" xfId="0" applyNumberFormat="1" applyFont="1" applyFill="1" applyBorder="1" applyAlignment="1">
      <alignment horizontal="right" vertical="top" wrapText="1"/>
    </xf>
    <xf numFmtId="0" fontId="12" fillId="3" borderId="0" xfId="0" applyFont="1" applyFill="1" applyAlignment="1">
      <alignment horizontal="right" vertical="top" wrapText="1"/>
    </xf>
    <xf numFmtId="4" fontId="12" fillId="3" borderId="0" xfId="0" applyNumberFormat="1" applyFont="1" applyFill="1" applyAlignment="1">
      <alignment horizontal="right" vertical="top" wrapText="1"/>
    </xf>
    <xf numFmtId="0" fontId="25" fillId="8" borderId="38" xfId="0" applyFont="1" applyFill="1" applyBorder="1" applyAlignment="1">
      <alignment horizontal="left" vertical="top" wrapText="1"/>
    </xf>
    <xf numFmtId="0" fontId="12" fillId="11" borderId="36" xfId="0" applyFont="1" applyFill="1" applyBorder="1" applyAlignment="1">
      <alignment horizontal="left" vertical="top" wrapText="1"/>
    </xf>
    <xf numFmtId="0" fontId="12" fillId="11" borderId="36" xfId="0" applyFont="1" applyFill="1" applyBorder="1" applyAlignment="1">
      <alignment horizontal="right" vertical="top" wrapText="1"/>
    </xf>
    <xf numFmtId="0" fontId="12" fillId="11" borderId="36" xfId="0" applyFont="1" applyFill="1" applyBorder="1" applyAlignment="1">
      <alignment horizontal="center" vertical="top" wrapText="1"/>
    </xf>
    <xf numFmtId="165" fontId="12" fillId="11" borderId="36" xfId="0" applyNumberFormat="1" applyFont="1" applyFill="1" applyBorder="1" applyAlignment="1">
      <alignment horizontal="right" vertical="top" wrapText="1"/>
    </xf>
    <xf numFmtId="4" fontId="12" fillId="11" borderId="36" xfId="0" applyNumberFormat="1" applyFont="1" applyFill="1" applyBorder="1" applyAlignment="1">
      <alignment horizontal="right" vertical="top" wrapText="1"/>
    </xf>
    <xf numFmtId="44" fontId="13" fillId="3" borderId="0" xfId="1" applyFont="1" applyFill="1" applyAlignment="1">
      <alignment horizontal="right" vertical="top" wrapText="1"/>
    </xf>
    <xf numFmtId="0" fontId="32" fillId="7" borderId="36" xfId="0" applyFont="1" applyFill="1" applyBorder="1" applyAlignment="1">
      <alignment horizontal="left" vertical="top" wrapText="1"/>
    </xf>
    <xf numFmtId="0" fontId="32" fillId="7" borderId="36" xfId="0" applyFont="1" applyFill="1" applyBorder="1" applyAlignment="1">
      <alignment horizontal="right" vertical="top" wrapText="1"/>
    </xf>
    <xf numFmtId="4" fontId="32" fillId="7" borderId="36" xfId="0" applyNumberFormat="1" applyFont="1" applyFill="1" applyBorder="1" applyAlignment="1">
      <alignment horizontal="right" vertical="top" wrapText="1"/>
    </xf>
    <xf numFmtId="166" fontId="32" fillId="7" borderId="36" xfId="0" applyNumberFormat="1" applyFont="1" applyFill="1" applyBorder="1" applyAlignment="1">
      <alignment horizontal="right" vertical="top" wrapText="1"/>
    </xf>
    <xf numFmtId="166" fontId="27" fillId="8" borderId="36" xfId="0" applyNumberFormat="1" applyFont="1" applyFill="1" applyBorder="1" applyAlignment="1">
      <alignment horizontal="right" vertical="top" wrapText="1"/>
    </xf>
    <xf numFmtId="4" fontId="27" fillId="9" borderId="36" xfId="0" applyNumberFormat="1" applyFont="1" applyFill="1" applyBorder="1" applyAlignment="1">
      <alignment horizontal="right" vertical="top" wrapText="1"/>
    </xf>
    <xf numFmtId="166" fontId="27" fillId="9" borderId="36" xfId="0" applyNumberFormat="1" applyFont="1" applyFill="1" applyBorder="1" applyAlignment="1">
      <alignment horizontal="right" vertical="top" wrapText="1"/>
    </xf>
    <xf numFmtId="0" fontId="28" fillId="3" borderId="0" xfId="0" applyFont="1" applyFill="1" applyAlignment="1">
      <alignment vertical="top" wrapText="1"/>
    </xf>
    <xf numFmtId="2" fontId="7" fillId="4" borderId="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8" fillId="3" borderId="0" xfId="0" applyFont="1" applyFill="1" applyAlignment="1">
      <alignment horizontal="right" vertical="top" wrapText="1"/>
    </xf>
    <xf numFmtId="0" fontId="28" fillId="3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left" vertical="top" wrapText="1"/>
    </xf>
    <xf numFmtId="0" fontId="19" fillId="2" borderId="12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19" xfId="0" applyFont="1" applyFill="1" applyBorder="1" applyAlignment="1">
      <alignment horizontal="left" vertical="top" wrapText="1"/>
    </xf>
    <xf numFmtId="0" fontId="19" fillId="2" borderId="9" xfId="0" applyFont="1" applyFill="1" applyBorder="1" applyAlignment="1">
      <alignment horizontal="left" vertical="top" wrapText="1"/>
    </xf>
    <xf numFmtId="0" fontId="19" fillId="2" borderId="14" xfId="0" applyFont="1" applyFill="1" applyBorder="1" applyAlignment="1">
      <alignment horizontal="left" vertical="top" wrapText="1"/>
    </xf>
    <xf numFmtId="0" fontId="19" fillId="2" borderId="11" xfId="0" applyFont="1" applyFill="1" applyBorder="1" applyAlignment="1">
      <alignment horizontal="left" vertical="top" wrapText="1"/>
    </xf>
    <xf numFmtId="0" fontId="19" fillId="2" borderId="18" xfId="0" applyFont="1" applyFill="1" applyBorder="1" applyAlignment="1">
      <alignment horizontal="left" vertical="top" wrapText="1"/>
    </xf>
    <xf numFmtId="0" fontId="19" fillId="2" borderId="13" xfId="0" applyFont="1" applyFill="1" applyBorder="1" applyAlignment="1">
      <alignment horizontal="left" vertical="top" wrapText="1"/>
    </xf>
    <xf numFmtId="2" fontId="20" fillId="2" borderId="21" xfId="0" applyNumberFormat="1" applyFont="1" applyFill="1" applyBorder="1" applyAlignment="1">
      <alignment horizontal="center" vertical="center" wrapText="1"/>
    </xf>
    <xf numFmtId="2" fontId="20" fillId="2" borderId="22" xfId="0" applyNumberFormat="1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center"/>
    </xf>
    <xf numFmtId="0" fontId="21" fillId="3" borderId="0" xfId="0" applyFont="1" applyFill="1" applyAlignment="1">
      <alignment horizontal="center" wrapText="1"/>
    </xf>
    <xf numFmtId="0" fontId="20" fillId="0" borderId="0" xfId="0" applyFont="1"/>
    <xf numFmtId="0" fontId="7" fillId="5" borderId="8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center"/>
    </xf>
    <xf numFmtId="0" fontId="19" fillId="6" borderId="15" xfId="0" applyFont="1" applyFill="1" applyBorder="1" applyAlignment="1">
      <alignment horizontal="center" vertical="center"/>
    </xf>
    <xf numFmtId="0" fontId="19" fillId="6" borderId="16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2" fontId="20" fillId="2" borderId="13" xfId="0" applyNumberFormat="1" applyFont="1" applyFill="1" applyBorder="1" applyAlignment="1">
      <alignment horizontal="center" vertical="center" wrapText="1"/>
    </xf>
    <xf numFmtId="2" fontId="20" fillId="2" borderId="9" xfId="0" applyNumberFormat="1" applyFont="1" applyFill="1" applyBorder="1" applyAlignment="1">
      <alignment horizontal="center" vertical="center" wrapText="1"/>
    </xf>
    <xf numFmtId="2" fontId="20" fillId="2" borderId="14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left" vertical="center"/>
    </xf>
    <xf numFmtId="2" fontId="21" fillId="2" borderId="17" xfId="0" applyNumberFormat="1" applyFont="1" applyFill="1" applyBorder="1" applyAlignment="1">
      <alignment horizontal="left" vertical="center"/>
    </xf>
    <xf numFmtId="2" fontId="21" fillId="2" borderId="12" xfId="0" applyNumberFormat="1" applyFont="1" applyFill="1" applyBorder="1" applyAlignment="1">
      <alignment horizontal="left" vertical="center"/>
    </xf>
    <xf numFmtId="0" fontId="12" fillId="3" borderId="0" xfId="0" applyFont="1" applyFill="1" applyAlignment="1">
      <alignment horizontal="right" vertical="top" wrapText="1"/>
    </xf>
    <xf numFmtId="0" fontId="31" fillId="3" borderId="36" xfId="0" applyFont="1" applyFill="1" applyBorder="1" applyAlignment="1">
      <alignment horizontal="left" vertical="top" wrapText="1"/>
    </xf>
    <xf numFmtId="0" fontId="25" fillId="8" borderId="36" xfId="0" applyFont="1" applyFill="1" applyBorder="1" applyAlignment="1">
      <alignment horizontal="left" vertical="top" wrapText="1"/>
    </xf>
    <xf numFmtId="0" fontId="12" fillId="10" borderId="36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2" fontId="6" fillId="2" borderId="18" xfId="0" applyNumberFormat="1" applyFont="1" applyFill="1" applyBorder="1" applyAlignment="1">
      <alignment horizontal="center" vertical="center" wrapText="1"/>
    </xf>
    <xf numFmtId="2" fontId="6" fillId="2" borderId="19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14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left" vertical="center"/>
    </xf>
    <xf numFmtId="2" fontId="7" fillId="2" borderId="12" xfId="0" applyNumberFormat="1" applyFont="1" applyFill="1" applyBorder="1" applyAlignment="1">
      <alignment horizontal="left" vertical="center"/>
    </xf>
    <xf numFmtId="0" fontId="12" fillId="11" borderId="36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9" xfId="0" applyFont="1" applyFill="1" applyBorder="1" applyAlignment="1">
      <alignment horizontal="left" vertical="top" wrapText="1"/>
    </xf>
    <xf numFmtId="2" fontId="20" fillId="2" borderId="18" xfId="0" applyNumberFormat="1" applyFont="1" applyFill="1" applyBorder="1" applyAlignment="1">
      <alignment horizontal="center" vertical="center" wrapText="1"/>
    </xf>
    <xf numFmtId="2" fontId="20" fillId="2" borderId="0" xfId="0" applyNumberFormat="1" applyFont="1" applyFill="1" applyBorder="1" applyAlignment="1">
      <alignment horizontal="center" vertical="center" wrapText="1"/>
    </xf>
    <xf numFmtId="2" fontId="20" fillId="2" borderId="19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wrapText="1"/>
    </xf>
    <xf numFmtId="0" fontId="20" fillId="0" borderId="0" xfId="0" applyFont="1" applyBorder="1"/>
    <xf numFmtId="0" fontId="21" fillId="3" borderId="2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left" vertical="top" wrapText="1"/>
    </xf>
    <xf numFmtId="0" fontId="19" fillId="6" borderId="8" xfId="0" applyFont="1" applyFill="1" applyBorder="1" applyAlignment="1">
      <alignment horizontal="center" vertical="center" wrapText="1"/>
    </xf>
    <xf numFmtId="2" fontId="20" fillId="0" borderId="18" xfId="0" applyNumberFormat="1" applyFont="1" applyFill="1" applyBorder="1" applyAlignment="1">
      <alignment horizontal="center" vertical="center" wrapText="1"/>
    </xf>
    <xf numFmtId="2" fontId="20" fillId="0" borderId="13" xfId="0" applyNumberFormat="1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top" wrapText="1"/>
    </xf>
    <xf numFmtId="0" fontId="31" fillId="3" borderId="41" xfId="0" applyFont="1" applyFill="1" applyBorder="1" applyAlignment="1">
      <alignment horizontal="left" vertical="top" wrapText="1"/>
    </xf>
    <xf numFmtId="0" fontId="31" fillId="3" borderId="42" xfId="0" applyFont="1" applyFill="1" applyBorder="1" applyAlignment="1">
      <alignment horizontal="left" vertical="top" wrapText="1"/>
    </xf>
    <xf numFmtId="0" fontId="29" fillId="7" borderId="43" xfId="0" applyFont="1" applyFill="1" applyBorder="1" applyAlignment="1">
      <alignment horizontal="left" vertical="top" wrapText="1"/>
    </xf>
    <xf numFmtId="0" fontId="29" fillId="7" borderId="23" xfId="0" applyFont="1" applyFill="1" applyBorder="1" applyAlignment="1">
      <alignment horizontal="left" vertical="top" wrapText="1"/>
    </xf>
    <xf numFmtId="0" fontId="19" fillId="2" borderId="20" xfId="0" applyFont="1" applyFill="1" applyBorder="1" applyAlignment="1">
      <alignment horizontal="left" vertical="top" wrapText="1"/>
    </xf>
    <xf numFmtId="0" fontId="19" fillId="2" borderId="21" xfId="0" applyFont="1" applyFill="1" applyBorder="1" applyAlignment="1">
      <alignment horizontal="left" vertical="top" wrapText="1"/>
    </xf>
    <xf numFmtId="0" fontId="19" fillId="2" borderId="22" xfId="0" applyFont="1" applyFill="1" applyBorder="1" applyAlignment="1">
      <alignment horizontal="left" vertical="top" wrapText="1"/>
    </xf>
    <xf numFmtId="2" fontId="20" fillId="0" borderId="19" xfId="0" applyNumberFormat="1" applyFont="1" applyFill="1" applyBorder="1" applyAlignment="1">
      <alignment horizontal="center" vertical="center" wrapText="1"/>
    </xf>
    <xf numFmtId="2" fontId="20" fillId="0" borderId="14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2" fontId="20" fillId="0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4">
    <cellStyle name="Hiperlink" xfId="3" builtinId="8"/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2501152</xdr:colOff>
      <xdr:row>11</xdr:row>
      <xdr:rowOff>125507</xdr:rowOff>
    </xdr:from>
    <xdr:to>
      <xdr:col>2</xdr:col>
      <xdr:colOff>4335667</xdr:colOff>
      <xdr:row>12</xdr:row>
      <xdr:rowOff>720452</xdr:rowOff>
    </xdr:to>
    <xdr:pic>
      <xdr:nvPicPr>
        <xdr:cNvPr id="4" name="Imagem 3" descr="Prefeitura de Pouso Alegre">
          <a:extLst>
            <a:ext uri="{FF2B5EF4-FFF2-40B4-BE49-F238E27FC236}">
              <a16:creationId xmlns:a16="http://schemas.microsoft.com/office/drawing/2014/main" id="{D33C9C04-E6CD-4CB7-9889-B58F3136F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5764" y="4957483"/>
          <a:ext cx="1832610" cy="783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304800</xdr:colOff>
      <xdr:row>21</xdr:row>
      <xdr:rowOff>114300</xdr:rowOff>
    </xdr:to>
    <xdr:sp macro="" textlink="">
      <xdr:nvSpPr>
        <xdr:cNvPr id="1025" name="AutoShape 1" descr="Santa Rita do Sapucaí - Prefeitura Municipal de Santa Rita do Sapucaí">
          <a:extLst>
            <a:ext uri="{FF2B5EF4-FFF2-40B4-BE49-F238E27FC236}">
              <a16:creationId xmlns:a16="http://schemas.microsoft.com/office/drawing/2014/main" id="{B737771C-D27B-44C4-87BD-295C042BC0DA}"/>
            </a:ext>
          </a:extLst>
        </xdr:cNvPr>
        <xdr:cNvSpPr>
          <a:spLocks noChangeAspect="1" noChangeArrowheads="1"/>
        </xdr:cNvSpPr>
      </xdr:nvSpPr>
      <xdr:spPr bwMode="auto">
        <a:xfrm>
          <a:off x="2385060" y="754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304800</xdr:colOff>
      <xdr:row>23</xdr:row>
      <xdr:rowOff>114300</xdr:rowOff>
    </xdr:to>
    <xdr:sp macro="" textlink="">
      <xdr:nvSpPr>
        <xdr:cNvPr id="1026" name="AutoShape 2" descr="Santa Rita do Sapucaí - Prefeitura Municipal de Santa Rita do Sapucaí">
          <a:extLst>
            <a:ext uri="{FF2B5EF4-FFF2-40B4-BE49-F238E27FC236}">
              <a16:creationId xmlns:a16="http://schemas.microsoft.com/office/drawing/2014/main" id="{F557BB83-CC31-4713-8045-E5A29CF81342}"/>
            </a:ext>
          </a:extLst>
        </xdr:cNvPr>
        <xdr:cNvSpPr>
          <a:spLocks noChangeAspect="1" noChangeArrowheads="1"/>
        </xdr:cNvSpPr>
      </xdr:nvSpPr>
      <xdr:spPr bwMode="auto">
        <a:xfrm>
          <a:off x="2385060" y="8115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21</xdr:row>
      <xdr:rowOff>0</xdr:rowOff>
    </xdr:from>
    <xdr:to>
      <xdr:col>6</xdr:col>
      <xdr:colOff>304800</xdr:colOff>
      <xdr:row>22</xdr:row>
      <xdr:rowOff>114300</xdr:rowOff>
    </xdr:to>
    <xdr:sp macro="" textlink="">
      <xdr:nvSpPr>
        <xdr:cNvPr id="1027" name="AutoShape 3" descr="Santa Rita do Sapucaí - Prefeitura Municipal de Santa Rita do Sapucaí">
          <a:extLst>
            <a:ext uri="{FF2B5EF4-FFF2-40B4-BE49-F238E27FC236}">
              <a16:creationId xmlns:a16="http://schemas.microsoft.com/office/drawing/2014/main" id="{A5D8071C-231D-472E-AEAA-312C00C88DC0}"/>
            </a:ext>
          </a:extLst>
        </xdr:cNvPr>
        <xdr:cNvSpPr>
          <a:spLocks noChangeAspect="1" noChangeArrowheads="1"/>
        </xdr:cNvSpPr>
      </xdr:nvSpPr>
      <xdr:spPr bwMode="auto">
        <a:xfrm>
          <a:off x="13868400" y="7924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2438400</xdr:colOff>
      <xdr:row>15</xdr:row>
      <xdr:rowOff>17928</xdr:rowOff>
    </xdr:from>
    <xdr:to>
      <xdr:col>2</xdr:col>
      <xdr:colOff>4231341</xdr:colOff>
      <xdr:row>15</xdr:row>
      <xdr:rowOff>827994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AF3B8F57-8F87-4CBC-AC30-EB5373F03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23012" y="6158752"/>
          <a:ext cx="1792941" cy="80816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67923</xdr:colOff>
      <xdr:row>3</xdr:row>
      <xdr:rowOff>344059</xdr:rowOff>
    </xdr:from>
    <xdr:ext cx="1342025" cy="582931"/>
    <xdr:pic>
      <xdr:nvPicPr>
        <xdr:cNvPr id="2" name="Imagem 1">
          <a:extLst>
            <a:ext uri="{FF2B5EF4-FFF2-40B4-BE49-F238E27FC236}">
              <a16:creationId xmlns:a16="http://schemas.microsoft.com/office/drawing/2014/main" id="{9D853F25-AC91-4D06-AE55-1BD8EDFEDB4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18" y="982234"/>
          <a:ext cx="1342025" cy="582931"/>
        </a:xfrm>
        <a:prstGeom prst="rect">
          <a:avLst/>
        </a:prstGeom>
      </xdr:spPr>
    </xdr:pic>
    <xdr:clientData/>
  </xdr:oneCellAnchor>
  <xdr:twoCellAnchor editAs="oneCell">
    <xdr:from>
      <xdr:col>3</xdr:col>
      <xdr:colOff>430584</xdr:colOff>
      <xdr:row>3</xdr:row>
      <xdr:rowOff>111148</xdr:rowOff>
    </xdr:from>
    <xdr:to>
      <xdr:col>4</xdr:col>
      <xdr:colOff>1067215</xdr:colOff>
      <xdr:row>4</xdr:row>
      <xdr:rowOff>234855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ADC15E63-F4CF-4BA3-91B4-2AF30A92A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1844" y="749323"/>
          <a:ext cx="2213971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7</xdr:col>
      <xdr:colOff>67923</xdr:colOff>
      <xdr:row>3</xdr:row>
      <xdr:rowOff>344059</xdr:rowOff>
    </xdr:from>
    <xdr:ext cx="1342025" cy="582931"/>
    <xdr:pic>
      <xdr:nvPicPr>
        <xdr:cNvPr id="4" name="Imagem 3">
          <a:extLst>
            <a:ext uri="{FF2B5EF4-FFF2-40B4-BE49-F238E27FC236}">
              <a16:creationId xmlns:a16="http://schemas.microsoft.com/office/drawing/2014/main" id="{F0B408B5-00E9-4781-9DD9-FCB0D3B4E20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18" y="981820"/>
          <a:ext cx="1342025" cy="582931"/>
        </a:xfrm>
        <a:prstGeom prst="rect">
          <a:avLst/>
        </a:prstGeom>
      </xdr:spPr>
    </xdr:pic>
    <xdr:clientData/>
  </xdr:oneCellAnchor>
  <xdr:oneCellAnchor>
    <xdr:from>
      <xdr:col>10</xdr:col>
      <xdr:colOff>430584</xdr:colOff>
      <xdr:row>3</xdr:row>
      <xdr:rowOff>111148</xdr:rowOff>
    </xdr:from>
    <xdr:ext cx="2214799" cy="828322"/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7E018401-CF08-4C65-8DA6-9B446D157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4329" y="748909"/>
          <a:ext cx="2214799" cy="828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67923</xdr:colOff>
      <xdr:row>3</xdr:row>
      <xdr:rowOff>344059</xdr:rowOff>
    </xdr:from>
    <xdr:ext cx="1342025" cy="582931"/>
    <xdr:pic>
      <xdr:nvPicPr>
        <xdr:cNvPr id="6" name="Imagem 5">
          <a:extLst>
            <a:ext uri="{FF2B5EF4-FFF2-40B4-BE49-F238E27FC236}">
              <a16:creationId xmlns:a16="http://schemas.microsoft.com/office/drawing/2014/main" id="{69E80745-CFAC-447F-A8D7-7E9F8028E4B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18" y="983595"/>
          <a:ext cx="1342025" cy="582931"/>
        </a:xfrm>
        <a:prstGeom prst="rect">
          <a:avLst/>
        </a:prstGeom>
      </xdr:spPr>
    </xdr:pic>
    <xdr:clientData/>
  </xdr:oneCellAnchor>
  <xdr:oneCellAnchor>
    <xdr:from>
      <xdr:col>10</xdr:col>
      <xdr:colOff>430584</xdr:colOff>
      <xdr:row>3</xdr:row>
      <xdr:rowOff>111148</xdr:rowOff>
    </xdr:from>
    <xdr:ext cx="2211249" cy="831280"/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BBC97202-D1DB-47EC-AECC-8EE3A4980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3680" y="750684"/>
          <a:ext cx="2211249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67923</xdr:colOff>
      <xdr:row>3</xdr:row>
      <xdr:rowOff>344059</xdr:rowOff>
    </xdr:from>
    <xdr:ext cx="1342025" cy="582931"/>
    <xdr:pic>
      <xdr:nvPicPr>
        <xdr:cNvPr id="2" name="Imagem 1">
          <a:extLst>
            <a:ext uri="{FF2B5EF4-FFF2-40B4-BE49-F238E27FC236}">
              <a16:creationId xmlns:a16="http://schemas.microsoft.com/office/drawing/2014/main" id="{40DA4B92-2712-4243-9AA6-92E854BE1C8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18" y="982234"/>
          <a:ext cx="1342025" cy="582931"/>
        </a:xfrm>
        <a:prstGeom prst="rect">
          <a:avLst/>
        </a:prstGeom>
      </xdr:spPr>
    </xdr:pic>
    <xdr:clientData/>
  </xdr:oneCellAnchor>
  <xdr:twoCellAnchor editAs="oneCell">
    <xdr:from>
      <xdr:col>4</xdr:col>
      <xdr:colOff>430584</xdr:colOff>
      <xdr:row>3</xdr:row>
      <xdr:rowOff>111148</xdr:rowOff>
    </xdr:from>
    <xdr:to>
      <xdr:col>5</xdr:col>
      <xdr:colOff>1067214</xdr:colOff>
      <xdr:row>4</xdr:row>
      <xdr:rowOff>200838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3253F4A2-EC6C-4ED0-A325-419B878E6D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1844" y="749323"/>
          <a:ext cx="2213971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67923</xdr:colOff>
      <xdr:row>3</xdr:row>
      <xdr:rowOff>344059</xdr:rowOff>
    </xdr:from>
    <xdr:ext cx="1342025" cy="582931"/>
    <xdr:pic>
      <xdr:nvPicPr>
        <xdr:cNvPr id="4" name="Imagem 3">
          <a:extLst>
            <a:ext uri="{FF2B5EF4-FFF2-40B4-BE49-F238E27FC236}">
              <a16:creationId xmlns:a16="http://schemas.microsoft.com/office/drawing/2014/main" id="{25CA066A-5F97-4230-816A-73FD32E691F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8068" y="982234"/>
          <a:ext cx="1342025" cy="582931"/>
        </a:xfrm>
        <a:prstGeom prst="rect">
          <a:avLst/>
        </a:prstGeom>
      </xdr:spPr>
    </xdr:pic>
    <xdr:clientData/>
  </xdr:oneCellAnchor>
  <xdr:oneCellAnchor>
    <xdr:from>
      <xdr:col>11</xdr:col>
      <xdr:colOff>430584</xdr:colOff>
      <xdr:row>3</xdr:row>
      <xdr:rowOff>111148</xdr:rowOff>
    </xdr:from>
    <xdr:ext cx="2214799" cy="828322"/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82BA59DE-3169-472A-902D-05A823DE3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93894" y="749323"/>
          <a:ext cx="2214799" cy="828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67923</xdr:colOff>
      <xdr:row>3</xdr:row>
      <xdr:rowOff>344059</xdr:rowOff>
    </xdr:from>
    <xdr:ext cx="1342025" cy="582931"/>
    <xdr:pic>
      <xdr:nvPicPr>
        <xdr:cNvPr id="6" name="Imagem 5">
          <a:extLst>
            <a:ext uri="{FF2B5EF4-FFF2-40B4-BE49-F238E27FC236}">
              <a16:creationId xmlns:a16="http://schemas.microsoft.com/office/drawing/2014/main" id="{1DCC03E9-F12E-48B4-8AF8-B67884144E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8068" y="982234"/>
          <a:ext cx="1342025" cy="582931"/>
        </a:xfrm>
        <a:prstGeom prst="rect">
          <a:avLst/>
        </a:prstGeom>
      </xdr:spPr>
    </xdr:pic>
    <xdr:clientData/>
  </xdr:oneCellAnchor>
  <xdr:oneCellAnchor>
    <xdr:from>
      <xdr:col>11</xdr:col>
      <xdr:colOff>430584</xdr:colOff>
      <xdr:row>3</xdr:row>
      <xdr:rowOff>111148</xdr:rowOff>
    </xdr:from>
    <xdr:ext cx="2211249" cy="831280"/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E7B907A3-A8C2-478F-9C35-07ED1164C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93894" y="749323"/>
          <a:ext cx="2211249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149507</xdr:colOff>
      <xdr:row>3</xdr:row>
      <xdr:rowOff>374622</xdr:rowOff>
    </xdr:from>
    <xdr:ext cx="1229877" cy="619872"/>
    <xdr:pic>
      <xdr:nvPicPr>
        <xdr:cNvPr id="2" name="Imagem 1">
          <a:extLst>
            <a:ext uri="{FF2B5EF4-FFF2-40B4-BE49-F238E27FC236}">
              <a16:creationId xmlns:a16="http://schemas.microsoft.com/office/drawing/2014/main" id="{CD70C210-9129-4CFC-BCF1-74A01D831BF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07" y="1010892"/>
          <a:ext cx="1229877" cy="619872"/>
        </a:xfrm>
        <a:prstGeom prst="rect">
          <a:avLst/>
        </a:prstGeom>
      </xdr:spPr>
    </xdr:pic>
    <xdr:clientData/>
  </xdr:oneCellAnchor>
  <xdr:twoCellAnchor editAs="oneCell">
    <xdr:from>
      <xdr:col>4</xdr:col>
      <xdr:colOff>258554</xdr:colOff>
      <xdr:row>3</xdr:row>
      <xdr:rowOff>220727</xdr:rowOff>
    </xdr:from>
    <xdr:to>
      <xdr:col>5</xdr:col>
      <xdr:colOff>893280</xdr:colOff>
      <xdr:row>5</xdr:row>
      <xdr:rowOff>41813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5A0655C1-E7F0-454B-A5F2-2F633AB24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249" y="856997"/>
          <a:ext cx="2217781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149507</xdr:colOff>
      <xdr:row>3</xdr:row>
      <xdr:rowOff>374622</xdr:rowOff>
    </xdr:from>
    <xdr:ext cx="1229877" cy="619872"/>
    <xdr:pic>
      <xdr:nvPicPr>
        <xdr:cNvPr id="4" name="Imagem 3">
          <a:extLst>
            <a:ext uri="{FF2B5EF4-FFF2-40B4-BE49-F238E27FC236}">
              <a16:creationId xmlns:a16="http://schemas.microsoft.com/office/drawing/2014/main" id="{53DCDE7E-0B30-432E-BB85-BBEE72AE12C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07" y="1012253"/>
          <a:ext cx="1229877" cy="619872"/>
        </a:xfrm>
        <a:prstGeom prst="rect">
          <a:avLst/>
        </a:prstGeom>
      </xdr:spPr>
    </xdr:pic>
    <xdr:clientData/>
  </xdr:oneCellAnchor>
  <xdr:oneCellAnchor>
    <xdr:from>
      <xdr:col>12</xdr:col>
      <xdr:colOff>258554</xdr:colOff>
      <xdr:row>3</xdr:row>
      <xdr:rowOff>220727</xdr:rowOff>
    </xdr:from>
    <xdr:ext cx="2218870" cy="831280"/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1DB509B4-843A-4AB7-9854-3F91323BE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4363" y="858358"/>
          <a:ext cx="2218870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149507</xdr:colOff>
      <xdr:row>3</xdr:row>
      <xdr:rowOff>374622</xdr:rowOff>
    </xdr:from>
    <xdr:ext cx="1229877" cy="619872"/>
    <xdr:pic>
      <xdr:nvPicPr>
        <xdr:cNvPr id="6" name="Imagem 5">
          <a:extLst>
            <a:ext uri="{FF2B5EF4-FFF2-40B4-BE49-F238E27FC236}">
              <a16:creationId xmlns:a16="http://schemas.microsoft.com/office/drawing/2014/main" id="{32FDAB0D-2B9A-432A-B8AE-47655DBA1C8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07" y="1012253"/>
          <a:ext cx="1229877" cy="619872"/>
        </a:xfrm>
        <a:prstGeom prst="rect">
          <a:avLst/>
        </a:prstGeom>
      </xdr:spPr>
    </xdr:pic>
    <xdr:clientData/>
  </xdr:oneCellAnchor>
  <xdr:oneCellAnchor>
    <xdr:from>
      <xdr:col>12</xdr:col>
      <xdr:colOff>258554</xdr:colOff>
      <xdr:row>3</xdr:row>
      <xdr:rowOff>220727</xdr:rowOff>
    </xdr:from>
    <xdr:ext cx="2218870" cy="831280"/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65F04B73-56CF-47E4-9B4A-C1D526835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4363" y="858358"/>
          <a:ext cx="2218870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149507</xdr:colOff>
      <xdr:row>3</xdr:row>
      <xdr:rowOff>374622</xdr:rowOff>
    </xdr:from>
    <xdr:ext cx="1229877" cy="619872"/>
    <xdr:pic>
      <xdr:nvPicPr>
        <xdr:cNvPr id="2" name="Imagem 1">
          <a:extLst>
            <a:ext uri="{FF2B5EF4-FFF2-40B4-BE49-F238E27FC236}">
              <a16:creationId xmlns:a16="http://schemas.microsoft.com/office/drawing/2014/main" id="{46B83159-710C-4283-89B0-7AB595E6F47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507" y="1010892"/>
          <a:ext cx="1229877" cy="619872"/>
        </a:xfrm>
        <a:prstGeom prst="rect">
          <a:avLst/>
        </a:prstGeom>
      </xdr:spPr>
    </xdr:pic>
    <xdr:clientData/>
  </xdr:oneCellAnchor>
  <xdr:twoCellAnchor editAs="oneCell">
    <xdr:from>
      <xdr:col>5</xdr:col>
      <xdr:colOff>258554</xdr:colOff>
      <xdr:row>3</xdr:row>
      <xdr:rowOff>220727</xdr:rowOff>
    </xdr:from>
    <xdr:to>
      <xdr:col>6</xdr:col>
      <xdr:colOff>897091</xdr:colOff>
      <xdr:row>5</xdr:row>
      <xdr:rowOff>43173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8C74626D-CC1F-4E6C-8F7C-B0BD0D366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5249" y="856997"/>
          <a:ext cx="2221591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149507</xdr:colOff>
      <xdr:row>3</xdr:row>
      <xdr:rowOff>374622</xdr:rowOff>
    </xdr:from>
    <xdr:ext cx="1229877" cy="619872"/>
    <xdr:pic>
      <xdr:nvPicPr>
        <xdr:cNvPr id="4" name="Imagem 3">
          <a:extLst>
            <a:ext uri="{FF2B5EF4-FFF2-40B4-BE49-F238E27FC236}">
              <a16:creationId xmlns:a16="http://schemas.microsoft.com/office/drawing/2014/main" id="{EB78D07E-3B11-46FF-AE45-7D999596AAE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2707" y="1010892"/>
          <a:ext cx="1229877" cy="619872"/>
        </a:xfrm>
        <a:prstGeom prst="rect">
          <a:avLst/>
        </a:prstGeom>
      </xdr:spPr>
    </xdr:pic>
    <xdr:clientData/>
  </xdr:oneCellAnchor>
  <xdr:oneCellAnchor>
    <xdr:from>
      <xdr:col>13</xdr:col>
      <xdr:colOff>258554</xdr:colOff>
      <xdr:row>3</xdr:row>
      <xdr:rowOff>220727</xdr:rowOff>
    </xdr:from>
    <xdr:ext cx="2218870" cy="831280"/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94DA4E8C-8066-4B18-B40F-C1C054DF4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78449" y="856997"/>
          <a:ext cx="2218870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149507</xdr:colOff>
      <xdr:row>3</xdr:row>
      <xdr:rowOff>374622</xdr:rowOff>
    </xdr:from>
    <xdr:ext cx="1229877" cy="619872"/>
    <xdr:pic>
      <xdr:nvPicPr>
        <xdr:cNvPr id="6" name="Imagem 5">
          <a:extLst>
            <a:ext uri="{FF2B5EF4-FFF2-40B4-BE49-F238E27FC236}">
              <a16:creationId xmlns:a16="http://schemas.microsoft.com/office/drawing/2014/main" id="{147EB09B-3862-4D2E-BCC1-E8160266A53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2707" y="1010892"/>
          <a:ext cx="1229877" cy="619872"/>
        </a:xfrm>
        <a:prstGeom prst="rect">
          <a:avLst/>
        </a:prstGeom>
      </xdr:spPr>
    </xdr:pic>
    <xdr:clientData/>
  </xdr:oneCellAnchor>
  <xdr:oneCellAnchor>
    <xdr:from>
      <xdr:col>13</xdr:col>
      <xdr:colOff>258554</xdr:colOff>
      <xdr:row>3</xdr:row>
      <xdr:rowOff>220727</xdr:rowOff>
    </xdr:from>
    <xdr:ext cx="2218870" cy="831280"/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C768F402-CC41-4800-B341-588ADCF4F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78449" y="856997"/>
          <a:ext cx="2218870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64114</xdr:colOff>
      <xdr:row>3</xdr:row>
      <xdr:rowOff>414130</xdr:rowOff>
    </xdr:from>
    <xdr:ext cx="1232445" cy="582932"/>
    <xdr:pic>
      <xdr:nvPicPr>
        <xdr:cNvPr id="2" name="Imagem 1">
          <a:extLst>
            <a:ext uri="{FF2B5EF4-FFF2-40B4-BE49-F238E27FC236}">
              <a16:creationId xmlns:a16="http://schemas.microsoft.com/office/drawing/2014/main" id="{90B003DB-12D4-4494-B222-BD02A76409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04" y="1050400"/>
          <a:ext cx="1232445" cy="582932"/>
        </a:xfrm>
        <a:prstGeom prst="rect">
          <a:avLst/>
        </a:prstGeom>
      </xdr:spPr>
    </xdr:pic>
    <xdr:clientData/>
  </xdr:oneCellAnchor>
  <xdr:twoCellAnchor editAs="oneCell">
    <xdr:from>
      <xdr:col>5</xdr:col>
      <xdr:colOff>258554</xdr:colOff>
      <xdr:row>3</xdr:row>
      <xdr:rowOff>220727</xdr:rowOff>
    </xdr:from>
    <xdr:to>
      <xdr:col>6</xdr:col>
      <xdr:colOff>893279</xdr:colOff>
      <xdr:row>5</xdr:row>
      <xdr:rowOff>71105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1A5B7239-359E-4B13-8D62-D35FA8A6B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86399" y="856997"/>
          <a:ext cx="2221590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9</xdr:col>
      <xdr:colOff>64114</xdr:colOff>
      <xdr:row>3</xdr:row>
      <xdr:rowOff>414130</xdr:rowOff>
    </xdr:from>
    <xdr:ext cx="1232445" cy="582932"/>
    <xdr:pic>
      <xdr:nvPicPr>
        <xdr:cNvPr id="4" name="Imagem 3">
          <a:extLst>
            <a:ext uri="{FF2B5EF4-FFF2-40B4-BE49-F238E27FC236}">
              <a16:creationId xmlns:a16="http://schemas.microsoft.com/office/drawing/2014/main" id="{8ADDCAE3-9F0A-4CC9-BA53-CA1427E4783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04" y="1051761"/>
          <a:ext cx="1232445" cy="582932"/>
        </a:xfrm>
        <a:prstGeom prst="rect">
          <a:avLst/>
        </a:prstGeom>
      </xdr:spPr>
    </xdr:pic>
    <xdr:clientData/>
  </xdr:oneCellAnchor>
  <xdr:oneCellAnchor>
    <xdr:from>
      <xdr:col>14</xdr:col>
      <xdr:colOff>258554</xdr:colOff>
      <xdr:row>3</xdr:row>
      <xdr:rowOff>220727</xdr:rowOff>
    </xdr:from>
    <xdr:ext cx="2215058" cy="831280"/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599E91FC-B3B1-43F1-B971-AC27AAD06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2792" y="858358"/>
          <a:ext cx="2215058" cy="831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64114</xdr:colOff>
      <xdr:row>3</xdr:row>
      <xdr:rowOff>414130</xdr:rowOff>
    </xdr:from>
    <xdr:ext cx="1232445" cy="582932"/>
    <xdr:pic>
      <xdr:nvPicPr>
        <xdr:cNvPr id="6" name="Imagem 5">
          <a:extLst>
            <a:ext uri="{FF2B5EF4-FFF2-40B4-BE49-F238E27FC236}">
              <a16:creationId xmlns:a16="http://schemas.microsoft.com/office/drawing/2014/main" id="{AA93FE44-958D-4E64-854C-99B96671395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04" y="1052998"/>
          <a:ext cx="1232445" cy="582932"/>
        </a:xfrm>
        <a:prstGeom prst="rect">
          <a:avLst/>
        </a:prstGeom>
      </xdr:spPr>
    </xdr:pic>
    <xdr:clientData/>
  </xdr:oneCellAnchor>
  <xdr:oneCellAnchor>
    <xdr:from>
      <xdr:col>14</xdr:col>
      <xdr:colOff>258554</xdr:colOff>
      <xdr:row>3</xdr:row>
      <xdr:rowOff>220727</xdr:rowOff>
    </xdr:from>
    <xdr:ext cx="2216394" cy="827569"/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F8031B8D-EAFE-4D10-9234-F7B332250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0422" y="859595"/>
          <a:ext cx="2216394" cy="827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333909</xdr:colOff>
      <xdr:row>3</xdr:row>
      <xdr:rowOff>102038</xdr:rowOff>
    </xdr:from>
    <xdr:ext cx="2075356" cy="770115"/>
    <xdr:pic>
      <xdr:nvPicPr>
        <xdr:cNvPr id="4" name="Imagem 3">
          <a:extLst>
            <a:ext uri="{FF2B5EF4-FFF2-40B4-BE49-F238E27FC236}">
              <a16:creationId xmlns:a16="http://schemas.microsoft.com/office/drawing/2014/main" id="{5EB3C332-810A-4F39-B31D-6F08E1A5EB5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909" y="1177803"/>
          <a:ext cx="2075356" cy="770115"/>
        </a:xfrm>
        <a:prstGeom prst="rect">
          <a:avLst/>
        </a:prstGeom>
      </xdr:spPr>
    </xdr:pic>
    <xdr:clientData/>
  </xdr:oneCellAnchor>
  <xdr:twoCellAnchor editAs="oneCell">
    <xdr:from>
      <xdr:col>4</xdr:col>
      <xdr:colOff>661691</xdr:colOff>
      <xdr:row>2</xdr:row>
      <xdr:rowOff>118139</xdr:rowOff>
    </xdr:from>
    <xdr:to>
      <xdr:col>6</xdr:col>
      <xdr:colOff>761999</xdr:colOff>
      <xdr:row>5</xdr:row>
      <xdr:rowOff>125924</xdr:rowOff>
    </xdr:to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5E083327-79F7-4CD2-A58C-AC9ABE311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3108" y="626139"/>
          <a:ext cx="2513308" cy="11205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745184</xdr:colOff>
      <xdr:row>2</xdr:row>
      <xdr:rowOff>268334</xdr:rowOff>
    </xdr:from>
    <xdr:ext cx="1986042" cy="793024"/>
    <xdr:pic>
      <xdr:nvPicPr>
        <xdr:cNvPr id="4" name="Imagem 3">
          <a:extLst>
            <a:ext uri="{FF2B5EF4-FFF2-40B4-BE49-F238E27FC236}">
              <a16:creationId xmlns:a16="http://schemas.microsoft.com/office/drawing/2014/main" id="{4AE0EC2F-1BE6-4CC4-A978-60965033FA8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184" y="962298"/>
          <a:ext cx="1986042" cy="793024"/>
        </a:xfrm>
        <a:prstGeom prst="rect">
          <a:avLst/>
        </a:prstGeom>
      </xdr:spPr>
    </xdr:pic>
    <xdr:clientData/>
  </xdr:oneCellAnchor>
  <xdr:twoCellAnchor editAs="oneCell">
    <xdr:from>
      <xdr:col>5</xdr:col>
      <xdr:colOff>448897</xdr:colOff>
      <xdr:row>2</xdr:row>
      <xdr:rowOff>169535</xdr:rowOff>
    </xdr:from>
    <xdr:to>
      <xdr:col>7</xdr:col>
      <xdr:colOff>414714</xdr:colOff>
      <xdr:row>4</xdr:row>
      <xdr:rowOff>3807</xdr:rowOff>
    </xdr:to>
    <xdr:pic>
      <xdr:nvPicPr>
        <xdr:cNvPr id="7" name="Imagem 6" descr="Prefeitura de Pouso Alegre">
          <a:extLst>
            <a:ext uri="{FF2B5EF4-FFF2-40B4-BE49-F238E27FC236}">
              <a16:creationId xmlns:a16="http://schemas.microsoft.com/office/drawing/2014/main" id="{F6FE8DF1-7D82-478C-8ACA-B219DE4C1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19718" y="795464"/>
          <a:ext cx="2251817" cy="959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356321</xdr:colOff>
      <xdr:row>3</xdr:row>
      <xdr:rowOff>119967</xdr:rowOff>
    </xdr:from>
    <xdr:ext cx="2148034" cy="866791"/>
    <xdr:pic>
      <xdr:nvPicPr>
        <xdr:cNvPr id="4" name="Imagem 3">
          <a:extLst>
            <a:ext uri="{FF2B5EF4-FFF2-40B4-BE49-F238E27FC236}">
              <a16:creationId xmlns:a16="http://schemas.microsoft.com/office/drawing/2014/main" id="{F8F41E01-CF14-4658-AA77-FDD7E93114F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321" y="729567"/>
          <a:ext cx="2148034" cy="866791"/>
        </a:xfrm>
        <a:prstGeom prst="rect">
          <a:avLst/>
        </a:prstGeom>
      </xdr:spPr>
    </xdr:pic>
    <xdr:clientData/>
  </xdr:oneCellAnchor>
  <xdr:twoCellAnchor editAs="oneCell">
    <xdr:from>
      <xdr:col>5</xdr:col>
      <xdr:colOff>879563</xdr:colOff>
      <xdr:row>1</xdr:row>
      <xdr:rowOff>183681</xdr:rowOff>
    </xdr:from>
    <xdr:to>
      <xdr:col>7</xdr:col>
      <xdr:colOff>1024201</xdr:colOff>
      <xdr:row>5</xdr:row>
      <xdr:rowOff>186889</xdr:rowOff>
    </xdr:to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40BE1884-C12C-4CFA-AAD7-C4E24A599A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963" y="389869"/>
          <a:ext cx="2403184" cy="1277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93607</xdr:colOff>
      <xdr:row>3</xdr:row>
      <xdr:rowOff>95250</xdr:rowOff>
    </xdr:from>
    <xdr:ext cx="2328464" cy="1031149"/>
    <xdr:pic>
      <xdr:nvPicPr>
        <xdr:cNvPr id="4" name="Imagem 3">
          <a:extLst>
            <a:ext uri="{FF2B5EF4-FFF2-40B4-BE49-F238E27FC236}">
              <a16:creationId xmlns:a16="http://schemas.microsoft.com/office/drawing/2014/main" id="{BC8B50A0-5370-47DF-BEC8-B2DAFD7363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607" y="734786"/>
          <a:ext cx="2328464" cy="1031149"/>
        </a:xfrm>
        <a:prstGeom prst="rect">
          <a:avLst/>
        </a:prstGeom>
      </xdr:spPr>
    </xdr:pic>
    <xdr:clientData/>
  </xdr:oneCellAnchor>
  <xdr:twoCellAnchor editAs="oneCell">
    <xdr:from>
      <xdr:col>5</xdr:col>
      <xdr:colOff>859056</xdr:colOff>
      <xdr:row>2</xdr:row>
      <xdr:rowOff>119009</xdr:rowOff>
    </xdr:from>
    <xdr:to>
      <xdr:col>7</xdr:col>
      <xdr:colOff>1063262</xdr:colOff>
      <xdr:row>5</xdr:row>
      <xdr:rowOff>149195</xdr:rowOff>
    </xdr:to>
    <xdr:pic>
      <xdr:nvPicPr>
        <xdr:cNvPr id="5" name="Imagem 4" descr="Prefeitura de Pouso Alegre">
          <a:extLst>
            <a:ext uri="{FF2B5EF4-FFF2-40B4-BE49-F238E27FC236}">
              <a16:creationId xmlns:a16="http://schemas.microsoft.com/office/drawing/2014/main" id="{46E669B8-6196-4553-BF88-94D3250D1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2985" y="554438"/>
          <a:ext cx="2758538" cy="1277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118282</xdr:colOff>
      <xdr:row>3</xdr:row>
      <xdr:rowOff>301983</xdr:rowOff>
    </xdr:from>
    <xdr:ext cx="1387248" cy="706507"/>
    <xdr:pic>
      <xdr:nvPicPr>
        <xdr:cNvPr id="2" name="Imagem 1">
          <a:extLst>
            <a:ext uri="{FF2B5EF4-FFF2-40B4-BE49-F238E27FC236}">
              <a16:creationId xmlns:a16="http://schemas.microsoft.com/office/drawing/2014/main" id="{9E071298-75F0-4525-90B1-FBC737CFBF5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282" y="939744"/>
          <a:ext cx="1387248" cy="706507"/>
        </a:xfrm>
        <a:prstGeom prst="rect">
          <a:avLst/>
        </a:prstGeom>
      </xdr:spPr>
    </xdr:pic>
    <xdr:clientData/>
  </xdr:oneCellAnchor>
  <xdr:twoCellAnchor editAs="oneCell">
    <xdr:from>
      <xdr:col>2</xdr:col>
      <xdr:colOff>464344</xdr:colOff>
      <xdr:row>3</xdr:row>
      <xdr:rowOff>154781</xdr:rowOff>
    </xdr:from>
    <xdr:to>
      <xdr:col>3</xdr:col>
      <xdr:colOff>1101327</xdr:colOff>
      <xdr:row>5</xdr:row>
      <xdr:rowOff>2132</xdr:rowOff>
    </xdr:to>
    <xdr:pic>
      <xdr:nvPicPr>
        <xdr:cNvPr id="4" name="Imagem 3" descr="Prefeitura de Pouso Alegre">
          <a:extLst>
            <a:ext uri="{FF2B5EF4-FFF2-40B4-BE49-F238E27FC236}">
              <a16:creationId xmlns:a16="http://schemas.microsoft.com/office/drawing/2014/main" id="{0D8E1402-D110-45FB-87A2-E288A5E51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8938" y="821531"/>
          <a:ext cx="2218609" cy="8117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67923</xdr:colOff>
      <xdr:row>3</xdr:row>
      <xdr:rowOff>344059</xdr:rowOff>
    </xdr:from>
    <xdr:ext cx="1342025" cy="582931"/>
    <xdr:pic>
      <xdr:nvPicPr>
        <xdr:cNvPr id="2" name="Imagem 1">
          <a:extLst>
            <a:ext uri="{FF2B5EF4-FFF2-40B4-BE49-F238E27FC236}">
              <a16:creationId xmlns:a16="http://schemas.microsoft.com/office/drawing/2014/main" id="{E154006A-8EA2-40B7-8AAB-8422D2F7A6E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923" y="981820"/>
          <a:ext cx="1342025" cy="582931"/>
        </a:xfrm>
        <a:prstGeom prst="rect">
          <a:avLst/>
        </a:prstGeom>
      </xdr:spPr>
    </xdr:pic>
    <xdr:clientData/>
  </xdr:oneCellAnchor>
  <xdr:twoCellAnchor editAs="oneCell">
    <xdr:from>
      <xdr:col>3</xdr:col>
      <xdr:colOff>430584</xdr:colOff>
      <xdr:row>3</xdr:row>
      <xdr:rowOff>111148</xdr:rowOff>
    </xdr:from>
    <xdr:to>
      <xdr:col>4</xdr:col>
      <xdr:colOff>1067215</xdr:colOff>
      <xdr:row>4</xdr:row>
      <xdr:rowOff>241660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F51087C1-23B8-4E4B-BBE2-C1550F2C0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0519" y="748909"/>
          <a:ext cx="2218609" cy="828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64114</xdr:colOff>
      <xdr:row>3</xdr:row>
      <xdr:rowOff>414130</xdr:rowOff>
    </xdr:from>
    <xdr:ext cx="1232445" cy="582932"/>
    <xdr:pic>
      <xdr:nvPicPr>
        <xdr:cNvPr id="2" name="Imagem 1">
          <a:extLst>
            <a:ext uri="{FF2B5EF4-FFF2-40B4-BE49-F238E27FC236}">
              <a16:creationId xmlns:a16="http://schemas.microsoft.com/office/drawing/2014/main" id="{B3418B57-E576-4F63-B77F-9D050137562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14" y="1051891"/>
          <a:ext cx="1232445" cy="582932"/>
        </a:xfrm>
        <a:prstGeom prst="rect">
          <a:avLst/>
        </a:prstGeom>
      </xdr:spPr>
    </xdr:pic>
    <xdr:clientData/>
  </xdr:oneCellAnchor>
  <xdr:twoCellAnchor editAs="oneCell">
    <xdr:from>
      <xdr:col>5</xdr:col>
      <xdr:colOff>258554</xdr:colOff>
      <xdr:row>3</xdr:row>
      <xdr:rowOff>220727</xdr:rowOff>
    </xdr:from>
    <xdr:to>
      <xdr:col>6</xdr:col>
      <xdr:colOff>893279</xdr:colOff>
      <xdr:row>5</xdr:row>
      <xdr:rowOff>75491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9B2841F1-3CC6-43EE-9352-A0BA681B0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9674" y="856997"/>
          <a:ext cx="2217781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64114</xdr:colOff>
      <xdr:row>3</xdr:row>
      <xdr:rowOff>414130</xdr:rowOff>
    </xdr:from>
    <xdr:ext cx="1232445" cy="582932"/>
    <xdr:pic>
      <xdr:nvPicPr>
        <xdr:cNvPr id="2" name="Imagem 1">
          <a:extLst>
            <a:ext uri="{FF2B5EF4-FFF2-40B4-BE49-F238E27FC236}">
              <a16:creationId xmlns:a16="http://schemas.microsoft.com/office/drawing/2014/main" id="{14A829E7-DB1B-43A6-8F15-6B79AB286C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04" y="1050400"/>
          <a:ext cx="1232445" cy="582932"/>
        </a:xfrm>
        <a:prstGeom prst="rect">
          <a:avLst/>
        </a:prstGeom>
      </xdr:spPr>
    </xdr:pic>
    <xdr:clientData/>
  </xdr:oneCellAnchor>
  <xdr:twoCellAnchor editAs="oneCell">
    <xdr:from>
      <xdr:col>6</xdr:col>
      <xdr:colOff>258554</xdr:colOff>
      <xdr:row>3</xdr:row>
      <xdr:rowOff>220727</xdr:rowOff>
    </xdr:from>
    <xdr:to>
      <xdr:col>7</xdr:col>
      <xdr:colOff>897089</xdr:colOff>
      <xdr:row>5</xdr:row>
      <xdr:rowOff>70387</xdr:rowOff>
    </xdr:to>
    <xdr:pic>
      <xdr:nvPicPr>
        <xdr:cNvPr id="3" name="Imagem 2" descr="Prefeitura de Pouso Alegre">
          <a:extLst>
            <a:ext uri="{FF2B5EF4-FFF2-40B4-BE49-F238E27FC236}">
              <a16:creationId xmlns:a16="http://schemas.microsoft.com/office/drawing/2014/main" id="{016CF390-9108-4745-B978-5AFAAD264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86399" y="856997"/>
          <a:ext cx="2221590" cy="8258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agazineluiza.com.br/sinalizacao-de-rota-de-fuga-e-panico-fotoluminescente-abnt-13434-m7-qualidade-contra-incendio/p/kh388h1232/pi/psds/?&amp;seller_id=qualidadecontraincendio&amp;utm_source=google&amp;utm_medium=pla&amp;utm_campaign=&amp;partner_id=64262&amp;&amp;&amp;utm_source=google&amp;utm_medium=pla&amp;utm_campaign=&amp;partner_id=58984&amp;gclid=EAIaIQobChMI1qCpsanY9wIVFjSRCh2LjgzvEAQYASABEgLWAfD_BwE&amp;gclsrc=aw.ds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americanas.com.br/produto/1588229391?opn=YSMESP" TargetMode="External"/><Relationship Id="rId7" Type="http://schemas.openxmlformats.org/officeDocument/2006/relationships/hyperlink" Target="https://www.magazineluiza.com.br/placa-de-sinalizacao-s17-1-1o-andar-extinpel/p/gf2h54361f/pi/psds/" TargetMode="External"/><Relationship Id="rId12" Type="http://schemas.openxmlformats.org/officeDocument/2006/relationships/hyperlink" Target="https://contraincendio.com.br/produto/sinalizacao-de-emergencia/mensagens-escritas/placa-de-sinalizacao-edificacao-m1/?attribute_modelos=Personalizada&amp;utm_source=Google+Shopping&amp;utm_medium=cpc&amp;utm_campaign=feed_contraincendio_google_shopping&amp;gclid=EAIaIQobChMI8N6Nt63Y9wIVeHxvBB3czwQTEAQYBCABEgLd4fD_BwE" TargetMode="External"/><Relationship Id="rId2" Type="http://schemas.openxmlformats.org/officeDocument/2006/relationships/hyperlink" Target="https://enfoquevisual.com.br/products/s11-escada-de-emergencia-acima-direita-fotoluminescente-elx-010?_pos=1&amp;_sid=51e7880b6&amp;_ss=r" TargetMode="External"/><Relationship Id="rId1" Type="http://schemas.openxmlformats.org/officeDocument/2006/relationships/hyperlink" Target="https://www.magazineluiza.com.br/placa-de-sinalizacao-s11-saida-por-escada-subindo-a-direita-extinpel/p/gdjdbkb871/pi/psds/" TargetMode="External"/><Relationship Id="rId6" Type="http://schemas.openxmlformats.org/officeDocument/2006/relationships/hyperlink" Target="https://www.americanas.com.br/produto/1588230308?pfm_carac=placa-de-sinalizacao-s11&amp;pfm_page=search&amp;pfm_pos=grid&amp;pfm_type=search_page&amp;offerId=5e7608eb79bf8430cbc6cbe0" TargetMode="External"/><Relationship Id="rId11" Type="http://schemas.openxmlformats.org/officeDocument/2006/relationships/hyperlink" Target="https://enfoquevisual.com.br/products/m1-sinalizacao-de-emergencia-sistemas-de-seguranca-contra-incendio-fotoluminescente-elx-082?variant=4756276084766&amp;currency=BRL&amp;utm_medium=product_sync&amp;utm_source=google&amp;utm_content=sag_organic&amp;utm_campaign=sag_organic&amp;gclid=EAIaIQobChMI8N6Nt63Y9wIVeHxvBB3czwQTEAQYASABEgL-c_D_BwE" TargetMode="External"/><Relationship Id="rId5" Type="http://schemas.openxmlformats.org/officeDocument/2006/relationships/hyperlink" Target="https://www.magazineluiza.com.br/placa-de-sinalizacao-s8-saida-por-escada-descendo-a-direita-extinpel/p/bgg7f5dhc6/pi/psds/?&amp;seller_id=ibgfiregclid=Cj0KCQjwtrSLBhCLARIsACh6Rmjdpw7nkGtYqX91FXvavuULspnXXvb484DN3s4OcVwVOkvgcmXLJT8aAk5yEALw_wcB" TargetMode="External"/><Relationship Id="rId10" Type="http://schemas.openxmlformats.org/officeDocument/2006/relationships/hyperlink" Target="https://www.megathor.com.br/placa-sistemas-de-seguranca-m1-fotoluminescente?parceiro=2543&amp;gclid=EAIaIQobChMIwLXQpazY9wIVC9ORCh0cKQg4EAQYAyABEgJF6fD_BwE" TargetMode="External"/><Relationship Id="rId4" Type="http://schemas.openxmlformats.org/officeDocument/2006/relationships/hyperlink" Target="https://enfoquevisual.com.br/products/s8-escada-de-emergencia-abaixo-direita-fotoluminescente-elx-012?variant=4656639016990&amp;currency=BRL&amp;utm_medium=product_sync&amp;utm_source=google&amp;utm_content=sag_organic&amp;utm_campaign=sag_organic&amp;gclid=EAIaIQobChMIndG407zZ9AIVhAyRCh3TXQaQEAQYAiABEgKhU_D_BwE" TargetMode="External"/><Relationship Id="rId9" Type="http://schemas.openxmlformats.org/officeDocument/2006/relationships/hyperlink" Target="https://www.hidrantex.com.br/placas/placa-m7-porta-permanecer-fechada-durante-todo-expediente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view="pageBreakPreview" zoomScaleNormal="100" zoomScaleSheetLayoutView="100" workbookViewId="0">
      <selection activeCell="C3" sqref="C3"/>
    </sheetView>
  </sheetViews>
  <sheetFormatPr defaultColWidth="9" defaultRowHeight="15" x14ac:dyDescent="0.2"/>
  <cols>
    <col min="1" max="1" width="9.125" style="30" customWidth="1"/>
    <col min="2" max="2" width="30.875" style="30" customWidth="1"/>
    <col min="3" max="3" width="106.875" style="32" bestFit="1" customWidth="1"/>
    <col min="4" max="4" width="21.75" style="31" customWidth="1"/>
    <col min="5" max="5" width="10" style="25" bestFit="1" customWidth="1"/>
    <col min="6" max="6" width="12.125" style="25" customWidth="1"/>
    <col min="7" max="7" width="9" style="14"/>
    <col min="8" max="8" width="18.75" style="14" customWidth="1"/>
    <col min="9" max="9" width="95.25" style="14" bestFit="1" customWidth="1"/>
    <col min="10" max="10" width="17.75" style="14" bestFit="1" customWidth="1"/>
    <col min="11" max="11" width="14.5" style="14" bestFit="1" customWidth="1"/>
    <col min="12" max="12" width="17.75" style="14" bestFit="1" customWidth="1"/>
    <col min="13" max="16384" width="9" style="14"/>
  </cols>
  <sheetData>
    <row r="1" spans="2:5" ht="46.15" customHeight="1" x14ac:dyDescent="0.2">
      <c r="B1" s="220" t="s">
        <v>44</v>
      </c>
      <c r="C1" s="220"/>
    </row>
    <row r="2" spans="2:5" ht="37.9" customHeight="1" x14ac:dyDescent="0.2">
      <c r="B2" s="38" t="s">
        <v>1</v>
      </c>
      <c r="C2" s="21" t="s">
        <v>48</v>
      </c>
      <c r="E2" s="31"/>
    </row>
    <row r="3" spans="2:5" ht="37.9" customHeight="1" x14ac:dyDescent="0.2">
      <c r="B3" s="38" t="s">
        <v>2</v>
      </c>
      <c r="C3" s="21" t="s">
        <v>270</v>
      </c>
      <c r="E3" s="31"/>
    </row>
    <row r="4" spans="2:5" ht="37.9" customHeight="1" x14ac:dyDescent="0.2">
      <c r="B4" s="38" t="s">
        <v>11</v>
      </c>
      <c r="C4" s="114">
        <f ca="1">TODAY()</f>
        <v>44692</v>
      </c>
      <c r="E4" s="31"/>
    </row>
    <row r="5" spans="2:5" ht="37.9" customHeight="1" x14ac:dyDescent="0.2">
      <c r="B5" s="38" t="s">
        <v>15</v>
      </c>
      <c r="C5" s="35">
        <v>0.26519999999999999</v>
      </c>
      <c r="E5" s="31"/>
    </row>
    <row r="6" spans="2:5" ht="37.9" customHeight="1" x14ac:dyDescent="0.2">
      <c r="B6" s="38" t="s">
        <v>16</v>
      </c>
      <c r="C6" s="35">
        <v>0.20519999999999999</v>
      </c>
      <c r="E6" s="31"/>
    </row>
    <row r="7" spans="2:5" ht="37.9" customHeight="1" x14ac:dyDescent="0.2">
      <c r="B7" s="38" t="s">
        <v>17</v>
      </c>
      <c r="C7" s="163" t="s">
        <v>271</v>
      </c>
      <c r="E7" s="31"/>
    </row>
    <row r="8" spans="2:5" ht="37.9" customHeight="1" x14ac:dyDescent="0.2">
      <c r="B8" s="38" t="s">
        <v>45</v>
      </c>
      <c r="C8" s="21" t="s">
        <v>21</v>
      </c>
      <c r="E8" s="31"/>
    </row>
    <row r="9" spans="2:5" ht="37.9" customHeight="1" x14ac:dyDescent="0.2">
      <c r="B9" s="38" t="s">
        <v>19</v>
      </c>
      <c r="C9" s="21" t="s">
        <v>20</v>
      </c>
      <c r="E9" s="31"/>
    </row>
    <row r="11" spans="2:5" x14ac:dyDescent="0.2">
      <c r="B11" s="34"/>
      <c r="C11" s="33"/>
      <c r="D11" s="25"/>
    </row>
    <row r="12" spans="2:5" x14ac:dyDescent="0.2">
      <c r="B12" s="221" t="s">
        <v>46</v>
      </c>
      <c r="C12" s="222"/>
      <c r="D12" s="25"/>
    </row>
    <row r="13" spans="2:5" ht="58.9" customHeight="1" x14ac:dyDescent="0.2">
      <c r="B13" s="36"/>
      <c r="C13" s="37"/>
    </row>
    <row r="15" spans="2:5" x14ac:dyDescent="0.2">
      <c r="B15" s="223" t="s">
        <v>47</v>
      </c>
      <c r="C15" s="224"/>
    </row>
    <row r="16" spans="2:5" ht="66.599999999999994" customHeight="1" x14ac:dyDescent="0.2">
      <c r="B16" s="36"/>
      <c r="C16" s="37"/>
    </row>
    <row r="20" spans="3:7" x14ac:dyDescent="0.2">
      <c r="C20" s="14"/>
    </row>
    <row r="21" spans="3:7" x14ac:dyDescent="0.2">
      <c r="C21"/>
    </row>
    <row r="22" spans="3:7" x14ac:dyDescent="0.2">
      <c r="G22"/>
    </row>
    <row r="23" spans="3:7" x14ac:dyDescent="0.2">
      <c r="C23"/>
    </row>
  </sheetData>
  <mergeCells count="3">
    <mergeCell ref="B1:C1"/>
    <mergeCell ref="B12:C12"/>
    <mergeCell ref="B15:C15"/>
  </mergeCells>
  <phoneticPr fontId="10" type="noConversion"/>
  <pageMargins left="0.51181102362204722" right="0.51181102362204722" top="0.78740157480314965" bottom="0.78740157480314965" header="0.31496062992125984" footer="0.31496062992125984"/>
  <pageSetup paperSize="9" scale="74" fitToHeight="0" orientation="landscape" r:id="rId1"/>
  <headerFooter>
    <oddFooter>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707FD-4524-437D-AA00-17D2527C3E1A}">
  <sheetPr>
    <pageSetUpPr fitToPage="1"/>
  </sheetPr>
  <dimension ref="A1:N27"/>
  <sheetViews>
    <sheetView view="pageBreakPreview" topLeftCell="D1" zoomScale="70" zoomScaleNormal="70" zoomScaleSheetLayoutView="70" workbookViewId="0">
      <selection activeCell="J23" sqref="J23:K23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8" width="20.75" style="28" customWidth="1"/>
    <col min="9" max="9" width="40.75" style="28" customWidth="1"/>
    <col min="10" max="14" width="20.75" style="28" customWidth="1"/>
    <col min="15" max="16384" width="8.75" style="28"/>
  </cols>
  <sheetData>
    <row r="1" spans="1:14" s="40" customFormat="1" ht="16.149999999999999" customHeight="1" thickBot="1" x14ac:dyDescent="0.3">
      <c r="A1" s="254" t="s">
        <v>56</v>
      </c>
      <c r="B1" s="229"/>
      <c r="C1" s="229"/>
      <c r="D1" s="229"/>
      <c r="E1" s="230"/>
      <c r="F1" s="52" t="s">
        <v>1</v>
      </c>
      <c r="G1" s="83" t="str">
        <f>DADOS!$C$2</f>
        <v>R00</v>
      </c>
      <c r="H1" s="254" t="s">
        <v>56</v>
      </c>
      <c r="I1" s="229"/>
      <c r="J1" s="229"/>
      <c r="K1" s="229"/>
      <c r="L1" s="230"/>
      <c r="M1" s="52" t="s">
        <v>1</v>
      </c>
      <c r="N1" s="83" t="str">
        <f>DADOS!$C$2</f>
        <v>R00</v>
      </c>
    </row>
    <row r="2" spans="1:14" s="41" customFormat="1" ht="18.75" thickBot="1" x14ac:dyDescent="0.25">
      <c r="A2" s="255"/>
      <c r="B2" s="231"/>
      <c r="C2" s="231"/>
      <c r="D2" s="231"/>
      <c r="E2" s="232"/>
      <c r="F2" s="53" t="s">
        <v>11</v>
      </c>
      <c r="G2" s="116">
        <f ca="1">DADOS!$C$4</f>
        <v>44692</v>
      </c>
      <c r="H2" s="255"/>
      <c r="I2" s="231"/>
      <c r="J2" s="231"/>
      <c r="K2" s="231"/>
      <c r="L2" s="232"/>
      <c r="M2" s="53" t="s">
        <v>11</v>
      </c>
      <c r="N2" s="116">
        <f ca="1">DADOS!$C$4</f>
        <v>44692</v>
      </c>
    </row>
    <row r="3" spans="1:14" s="41" customFormat="1" ht="18.75" customHeight="1" x14ac:dyDescent="0.2">
      <c r="A3" s="314" t="s">
        <v>12</v>
      </c>
      <c r="B3" s="259" t="s">
        <v>13</v>
      </c>
      <c r="C3" s="261"/>
      <c r="D3" s="239" t="s">
        <v>10</v>
      </c>
      <c r="E3" s="234"/>
      <c r="F3" s="48" t="s">
        <v>14</v>
      </c>
      <c r="G3" s="80"/>
      <c r="H3" s="314" t="s">
        <v>12</v>
      </c>
      <c r="I3" s="259" t="s">
        <v>13</v>
      </c>
      <c r="J3" s="261"/>
      <c r="K3" s="239" t="s">
        <v>10</v>
      </c>
      <c r="L3" s="234"/>
      <c r="M3" s="48" t="s">
        <v>14</v>
      </c>
      <c r="N3" s="80"/>
    </row>
    <row r="4" spans="1:14" s="41" customFormat="1" ht="54.75" customHeight="1" thickBot="1" x14ac:dyDescent="0.25">
      <c r="A4" s="315"/>
      <c r="B4" s="305" t="str">
        <f>DADOS!$C$3</f>
        <v>PROJETO DE ADEQUAÇÃO VISUAL PARA PREVENÇÃO E COMBATE A INCÊNDIO DAS EDIFICAÇÕES PÚBLICAS DE POUSO ALEGRE</v>
      </c>
      <c r="C4" s="317"/>
      <c r="D4" s="240"/>
      <c r="E4" s="236"/>
      <c r="F4" s="293" t="str">
        <f>DADOS!$C$7</f>
        <v>SINAPI - 03/2022 - Minas Gerais
SETOP - 03/2022 - Minas Gerais</v>
      </c>
      <c r="G4" s="303"/>
      <c r="H4" s="315"/>
      <c r="I4" s="305" t="str">
        <f>DADOS!$C$3</f>
        <v>PROJETO DE ADEQUAÇÃO VISUAL PARA PREVENÇÃO E COMBATE A INCÊNDIO DAS EDIFICAÇÕES PÚBLICAS DE POUSO ALEGRE</v>
      </c>
      <c r="J4" s="317"/>
      <c r="K4" s="240"/>
      <c r="L4" s="236"/>
      <c r="M4" s="293" t="str">
        <f>DADOS!$C$7</f>
        <v>SINAPI - 03/2022 - Minas Gerais
SETOP - 03/2022 - Minas Gerais</v>
      </c>
      <c r="N4" s="303"/>
    </row>
    <row r="5" spans="1:14" s="41" customFormat="1" ht="21" customHeight="1" thickBot="1" x14ac:dyDescent="0.25">
      <c r="A5" s="315"/>
      <c r="B5" s="305"/>
      <c r="C5" s="317"/>
      <c r="D5" s="240"/>
      <c r="E5" s="236"/>
      <c r="F5" s="81" t="s">
        <v>15</v>
      </c>
      <c r="G5" s="84">
        <f>DADOS!$C$5</f>
        <v>0.26519999999999999</v>
      </c>
      <c r="H5" s="315"/>
      <c r="I5" s="305"/>
      <c r="J5" s="317"/>
      <c r="K5" s="240"/>
      <c r="L5" s="236"/>
      <c r="M5" s="81" t="s">
        <v>15</v>
      </c>
      <c r="N5" s="84">
        <f>DADOS!$C$5</f>
        <v>0.26519999999999999</v>
      </c>
    </row>
    <row r="6" spans="1:14" s="41" customFormat="1" ht="20.45" customHeight="1" thickBot="1" x14ac:dyDescent="0.25">
      <c r="A6" s="316"/>
      <c r="B6" s="306"/>
      <c r="C6" s="318"/>
      <c r="D6" s="241"/>
      <c r="E6" s="238"/>
      <c r="F6" s="82" t="s">
        <v>16</v>
      </c>
      <c r="G6" s="84">
        <f>DADOS!$C$6</f>
        <v>0.20519999999999999</v>
      </c>
      <c r="H6" s="316"/>
      <c r="I6" s="306"/>
      <c r="J6" s="318"/>
      <c r="K6" s="241"/>
      <c r="L6" s="238"/>
      <c r="M6" s="82" t="s">
        <v>16</v>
      </c>
      <c r="N6" s="84">
        <f>DADOS!$C$6</f>
        <v>0.20519999999999999</v>
      </c>
    </row>
    <row r="7" spans="1:14" s="41" customFormat="1" ht="7.9" customHeight="1" thickBot="1" x14ac:dyDescent="0.25">
      <c r="A7" s="101"/>
      <c r="B7" s="112"/>
      <c r="C7" s="112"/>
      <c r="D7" s="79"/>
      <c r="E7" s="79"/>
      <c r="F7" s="79"/>
      <c r="G7" s="97"/>
      <c r="H7" s="101"/>
      <c r="I7" s="112"/>
      <c r="J7" s="112"/>
      <c r="K7" s="79"/>
      <c r="L7" s="79"/>
      <c r="M7" s="79"/>
      <c r="N7" s="97"/>
    </row>
    <row r="8" spans="1:14" s="41" customFormat="1" ht="30" customHeight="1" thickBot="1" x14ac:dyDescent="0.25">
      <c r="A8" s="304" t="str">
        <f>"PROJETO EXECUTIVO - "&amp;B4</f>
        <v>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 t="str">
        <f>H1&amp;" DE PROJETO EXECUTIVO - "&amp;I4</f>
        <v>CRONOGRAMA FÍSICO-FINANCEIRO DE PROJETO EXECUTIVO - PROJETO DE ADEQUAÇÃO VISUAL PARA PREVENÇÃO E COMBATE A INCÊNDIO DAS EDIFICAÇÕES PÚBLICAS DE POUSO ALEGRE</v>
      </c>
      <c r="I8" s="304"/>
      <c r="J8" s="304"/>
      <c r="K8" s="304"/>
      <c r="L8" s="304"/>
      <c r="M8" s="304"/>
      <c r="N8" s="304"/>
    </row>
    <row r="9" spans="1:14" s="99" customFormat="1" ht="7.9" customHeight="1" thickBot="1" x14ac:dyDescent="0.25">
      <c r="A9" s="300"/>
      <c r="B9" s="301"/>
      <c r="C9" s="301"/>
      <c r="D9" s="301"/>
      <c r="E9" s="301"/>
      <c r="F9" s="301"/>
      <c r="G9" s="302"/>
      <c r="H9" s="300"/>
      <c r="I9" s="301"/>
      <c r="J9" s="301"/>
      <c r="K9" s="301"/>
      <c r="L9" s="301"/>
      <c r="M9" s="301"/>
      <c r="N9" s="302"/>
    </row>
    <row r="10" spans="1:14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7" t="s">
        <v>22</v>
      </c>
      <c r="I10" s="85" t="s">
        <v>25</v>
      </c>
      <c r="J10" s="85" t="s">
        <v>29</v>
      </c>
      <c r="K10" s="85" t="s">
        <v>34</v>
      </c>
      <c r="L10" s="85" t="s">
        <v>35</v>
      </c>
      <c r="M10" s="85" t="s">
        <v>36</v>
      </c>
      <c r="N10" s="85" t="s">
        <v>37</v>
      </c>
    </row>
    <row r="11" spans="1:14" s="100" customFormat="1" ht="19.5" customHeight="1" x14ac:dyDescent="0.2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</row>
    <row r="12" spans="1:14" s="100" customFormat="1" ht="19.5" customHeight="1" x14ac:dyDescent="0.2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14" s="100" customFormat="1" ht="19.5" customHeight="1" x14ac:dyDescent="0.2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</row>
    <row r="14" spans="1:14" s="100" customFormat="1" ht="19.5" customHeight="1" x14ac:dyDescent="0.2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</row>
    <row r="15" spans="1:14" s="100" customFormat="1" ht="19.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</row>
    <row r="16" spans="1:14" x14ac:dyDescent="0.2">
      <c r="A16" s="119"/>
      <c r="B16" s="119"/>
      <c r="C16" s="117"/>
      <c r="D16" s="117"/>
      <c r="E16" s="117"/>
      <c r="F16" s="117"/>
      <c r="G16" s="117"/>
      <c r="H16" s="119"/>
      <c r="I16" s="119"/>
      <c r="J16" s="117"/>
      <c r="K16" s="117"/>
      <c r="L16" s="117"/>
      <c r="M16" s="117"/>
      <c r="N16" s="117"/>
    </row>
    <row r="17" spans="1:14" x14ac:dyDescent="0.2">
      <c r="A17" s="152"/>
      <c r="B17" s="152"/>
      <c r="C17" s="152"/>
      <c r="D17" s="153"/>
      <c r="E17" s="153"/>
      <c r="F17" s="153"/>
      <c r="G17" s="153"/>
      <c r="H17" s="152"/>
      <c r="I17" s="152"/>
      <c r="J17" s="152"/>
      <c r="K17" s="153"/>
      <c r="L17" s="153"/>
      <c r="M17" s="153"/>
      <c r="N17" s="153"/>
    </row>
    <row r="18" spans="1:14" s="11" customFormat="1" x14ac:dyDescent="0.2">
      <c r="A18" s="154"/>
      <c r="B18" s="154"/>
      <c r="C18" s="154"/>
      <c r="D18" s="153"/>
      <c r="E18" s="153"/>
      <c r="F18" s="153"/>
      <c r="G18" s="153"/>
      <c r="H18" s="154"/>
      <c r="I18" s="154"/>
      <c r="J18" s="154"/>
      <c r="K18" s="153"/>
      <c r="L18" s="153"/>
      <c r="M18" s="153"/>
      <c r="N18" s="153"/>
    </row>
    <row r="19" spans="1:14" s="10" customFormat="1" x14ac:dyDescent="0.2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10" customFormat="1" x14ac:dyDescent="0.2">
      <c r="A20" s="155"/>
      <c r="B20" s="155"/>
      <c r="C20" s="156"/>
      <c r="D20" s="155"/>
      <c r="E20" s="155"/>
      <c r="F20" s="155"/>
      <c r="G20" s="155"/>
      <c r="H20" s="155"/>
      <c r="I20" s="155"/>
      <c r="J20" s="156"/>
      <c r="K20" s="155"/>
      <c r="L20" s="155"/>
      <c r="M20" s="155"/>
      <c r="N20" s="155"/>
    </row>
    <row r="21" spans="1:14" s="10" customFormat="1" ht="15" x14ac:dyDescent="0.2">
      <c r="A21" s="155"/>
      <c r="B21" s="155"/>
      <c r="C21" s="19"/>
      <c r="D21" s="155"/>
      <c r="E21" s="155"/>
      <c r="F21" s="155"/>
      <c r="G21" s="155"/>
      <c r="H21" s="155"/>
      <c r="I21" s="155"/>
      <c r="J21" s="19"/>
      <c r="K21" s="155"/>
      <c r="L21" s="155"/>
      <c r="M21" s="155"/>
      <c r="N21" s="155"/>
    </row>
    <row r="22" spans="1:14" s="11" customFormat="1" ht="15" x14ac:dyDescent="0.2">
      <c r="A22" s="153"/>
      <c r="B22" s="153"/>
      <c r="C22" s="19"/>
      <c r="D22" s="153"/>
      <c r="E22" s="153"/>
      <c r="F22" s="153"/>
      <c r="G22" s="153"/>
      <c r="H22" s="153"/>
      <c r="I22" s="153"/>
      <c r="J22" s="19"/>
      <c r="K22" s="153"/>
      <c r="L22" s="153"/>
      <c r="M22" s="153"/>
      <c r="N22" s="153"/>
    </row>
    <row r="23" spans="1:14" s="11" customFormat="1" ht="18" x14ac:dyDescent="0.2">
      <c r="A23" s="153"/>
      <c r="B23" s="15" t="s">
        <v>3</v>
      </c>
      <c r="C23" s="227" t="str">
        <f>DADOS!$C$8</f>
        <v>Eng.ª Civil Flávia Cristina Barbosa</v>
      </c>
      <c r="D23" s="227"/>
      <c r="E23" s="159"/>
      <c r="F23" s="153"/>
      <c r="G23" s="153"/>
      <c r="H23" s="153"/>
      <c r="I23" s="15" t="s">
        <v>3</v>
      </c>
      <c r="J23" s="227" t="str">
        <f>DADOS!$C$8</f>
        <v>Eng.ª Civil Flávia Cristina Barbosa</v>
      </c>
      <c r="K23" s="227"/>
      <c r="L23" s="159"/>
      <c r="M23" s="153"/>
      <c r="N23" s="153"/>
    </row>
    <row r="24" spans="1:14" s="11" customFormat="1" ht="18" x14ac:dyDescent="0.2">
      <c r="A24" s="153"/>
      <c r="B24" s="15"/>
      <c r="C24" s="228" t="str">
        <f>"CREA: "&amp;DADOS!$C$9</f>
        <v>CREA: MG- 187.842/D</v>
      </c>
      <c r="D24" s="228"/>
      <c r="E24" s="159"/>
      <c r="F24" s="157"/>
      <c r="G24" s="153"/>
      <c r="H24" s="153"/>
      <c r="I24" s="15"/>
      <c r="J24" s="228" t="str">
        <f>"CREA: "&amp;DADOS!$C$9</f>
        <v>CREA: MG- 187.842/D</v>
      </c>
      <c r="K24" s="228"/>
      <c r="L24" s="159"/>
      <c r="M24" s="157"/>
      <c r="N24" s="153"/>
    </row>
    <row r="25" spans="1:14" s="11" customFormat="1" ht="15.75" x14ac:dyDescent="0.2">
      <c r="B25" s="1"/>
      <c r="C25" s="2"/>
      <c r="I25" s="1"/>
      <c r="J25" s="2"/>
    </row>
    <row r="26" spans="1:14" s="11" customFormat="1" x14ac:dyDescent="0.2"/>
    <row r="27" spans="1:14" s="11" customFormat="1" x14ac:dyDescent="0.2"/>
  </sheetData>
  <mergeCells count="20">
    <mergeCell ref="A8:G8"/>
    <mergeCell ref="A9:G9"/>
    <mergeCell ref="C23:D23"/>
    <mergeCell ref="C24:D24"/>
    <mergeCell ref="H1:L2"/>
    <mergeCell ref="H3:H6"/>
    <mergeCell ref="I3:J3"/>
    <mergeCell ref="K3:L6"/>
    <mergeCell ref="I4:J6"/>
    <mergeCell ref="A1:E2"/>
    <mergeCell ref="A3:A6"/>
    <mergeCell ref="B3:C3"/>
    <mergeCell ref="D3:E6"/>
    <mergeCell ref="B4:C6"/>
    <mergeCell ref="F4:G4"/>
    <mergeCell ref="M4:N4"/>
    <mergeCell ref="H8:N8"/>
    <mergeCell ref="H9:N9"/>
    <mergeCell ref="J23:K23"/>
    <mergeCell ref="J24:K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fitToWidth="2" fitToHeight="0" orientation="landscape" r:id="rId1"/>
  <headerFooter>
    <oddFooter>Página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E4804-2609-4232-B9B9-0A69D9766AE3}">
  <sheetPr>
    <pageSetUpPr fitToPage="1"/>
  </sheetPr>
  <dimension ref="A1:O27"/>
  <sheetViews>
    <sheetView view="pageBreakPreview" topLeftCell="F2" zoomScale="70" zoomScaleNormal="70" zoomScaleSheetLayoutView="70" workbookViewId="0">
      <selection activeCell="P22" sqref="P22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9" width="20.75" style="28" customWidth="1"/>
    <col min="10" max="10" width="43.25" style="28" customWidth="1"/>
    <col min="11" max="15" width="20.75" style="28" customWidth="1"/>
    <col min="16" max="16384" width="8.75" style="28"/>
  </cols>
  <sheetData>
    <row r="1" spans="1:15" s="40" customFormat="1" ht="16.149999999999999" customHeight="1" thickBot="1" x14ac:dyDescent="0.3">
      <c r="A1" s="254" t="s">
        <v>56</v>
      </c>
      <c r="B1" s="229"/>
      <c r="C1" s="229"/>
      <c r="D1" s="229"/>
      <c r="E1" s="229"/>
      <c r="F1" s="230"/>
      <c r="G1" s="52" t="s">
        <v>1</v>
      </c>
      <c r="H1" s="83" t="str">
        <f>DADOS!$C$2</f>
        <v>R00</v>
      </c>
      <c r="I1" s="254" t="s">
        <v>56</v>
      </c>
      <c r="J1" s="229"/>
      <c r="K1" s="229"/>
      <c r="L1" s="229"/>
      <c r="M1" s="230"/>
      <c r="N1" s="52" t="s">
        <v>1</v>
      </c>
      <c r="O1" s="83" t="str">
        <f>DADOS!$C$2</f>
        <v>R00</v>
      </c>
    </row>
    <row r="2" spans="1:15" s="41" customFormat="1" ht="18.75" thickBot="1" x14ac:dyDescent="0.25">
      <c r="A2" s="255"/>
      <c r="B2" s="231"/>
      <c r="C2" s="231"/>
      <c r="D2" s="231"/>
      <c r="E2" s="231"/>
      <c r="F2" s="232"/>
      <c r="G2" s="53" t="s">
        <v>11</v>
      </c>
      <c r="H2" s="116">
        <f ca="1">DADOS!$C$4</f>
        <v>44692</v>
      </c>
      <c r="I2" s="255"/>
      <c r="J2" s="231"/>
      <c r="K2" s="231"/>
      <c r="L2" s="231"/>
      <c r="M2" s="232"/>
      <c r="N2" s="53" t="s">
        <v>11</v>
      </c>
      <c r="O2" s="116">
        <f ca="1">DADOS!$C$4</f>
        <v>44692</v>
      </c>
    </row>
    <row r="3" spans="1:15" s="41" customFormat="1" ht="18" customHeight="1" x14ac:dyDescent="0.2">
      <c r="A3" s="314" t="s">
        <v>12</v>
      </c>
      <c r="B3" s="259" t="s">
        <v>13</v>
      </c>
      <c r="C3" s="260"/>
      <c r="D3" s="261"/>
      <c r="E3" s="239" t="s">
        <v>10</v>
      </c>
      <c r="F3" s="234"/>
      <c r="G3" s="48" t="s">
        <v>14</v>
      </c>
      <c r="H3" s="80"/>
      <c r="I3" s="314" t="s">
        <v>12</v>
      </c>
      <c r="J3" s="259" t="s">
        <v>13</v>
      </c>
      <c r="K3" s="261"/>
      <c r="L3" s="239" t="s">
        <v>10</v>
      </c>
      <c r="M3" s="234"/>
      <c r="N3" s="48" t="s">
        <v>14</v>
      </c>
      <c r="O3" s="80"/>
    </row>
    <row r="4" spans="1:15" s="41" customFormat="1" ht="57" customHeight="1" thickBot="1" x14ac:dyDescent="0.25">
      <c r="A4" s="315"/>
      <c r="B4" s="305" t="str">
        <f>DADOS!$C$3</f>
        <v>PROJETO DE ADEQUAÇÃO VISUAL PARA PREVENÇÃO E COMBATE A INCÊNDIO DAS EDIFICAÇÕES PÚBLICAS DE POUSO ALEGRE</v>
      </c>
      <c r="C4" s="319"/>
      <c r="D4" s="317"/>
      <c r="E4" s="240"/>
      <c r="F4" s="236"/>
      <c r="G4" s="293" t="str">
        <f>DADOS!$C$7</f>
        <v>SINAPI - 03/2022 - Minas Gerais
SETOP - 03/2022 - Minas Gerais</v>
      </c>
      <c r="H4" s="303"/>
      <c r="I4" s="315"/>
      <c r="J4" s="305" t="str">
        <f>DADOS!$C$3</f>
        <v>PROJETO DE ADEQUAÇÃO VISUAL PARA PREVENÇÃO E COMBATE A INCÊNDIO DAS EDIFICAÇÕES PÚBLICAS DE POUSO ALEGRE</v>
      </c>
      <c r="K4" s="317"/>
      <c r="L4" s="240"/>
      <c r="M4" s="236"/>
      <c r="N4" s="293" t="str">
        <f>DADOS!$C$7</f>
        <v>SINAPI - 03/2022 - Minas Gerais
SETOP - 03/2022 - Minas Gerais</v>
      </c>
      <c r="O4" s="303"/>
    </row>
    <row r="5" spans="1:15" s="41" customFormat="1" ht="21" customHeight="1" thickBot="1" x14ac:dyDescent="0.25">
      <c r="A5" s="315"/>
      <c r="B5" s="305"/>
      <c r="C5" s="319"/>
      <c r="D5" s="317"/>
      <c r="E5" s="240"/>
      <c r="F5" s="236"/>
      <c r="G5" s="81" t="s">
        <v>15</v>
      </c>
      <c r="H5" s="84">
        <f>DADOS!$C$5</f>
        <v>0.26519999999999999</v>
      </c>
      <c r="I5" s="315"/>
      <c r="J5" s="305"/>
      <c r="K5" s="317"/>
      <c r="L5" s="240"/>
      <c r="M5" s="236"/>
      <c r="N5" s="81" t="s">
        <v>15</v>
      </c>
      <c r="O5" s="84">
        <f>DADOS!$C$5</f>
        <v>0.26519999999999999</v>
      </c>
    </row>
    <row r="6" spans="1:15" s="41" customFormat="1" ht="20.45" customHeight="1" thickBot="1" x14ac:dyDescent="0.25">
      <c r="A6" s="316"/>
      <c r="B6" s="306"/>
      <c r="C6" s="320"/>
      <c r="D6" s="318"/>
      <c r="E6" s="241"/>
      <c r="F6" s="238"/>
      <c r="G6" s="82" t="s">
        <v>16</v>
      </c>
      <c r="H6" s="84">
        <f>DADOS!$C$6</f>
        <v>0.20519999999999999</v>
      </c>
      <c r="I6" s="316"/>
      <c r="J6" s="306"/>
      <c r="K6" s="318"/>
      <c r="L6" s="241"/>
      <c r="M6" s="238"/>
      <c r="N6" s="82" t="s">
        <v>16</v>
      </c>
      <c r="O6" s="84">
        <f>DADOS!$C$6</f>
        <v>0.20519999999999999</v>
      </c>
    </row>
    <row r="7" spans="1:15" s="41" customFormat="1" ht="7.9" customHeight="1" thickBot="1" x14ac:dyDescent="0.25">
      <c r="A7" s="101"/>
      <c r="B7" s="112"/>
      <c r="C7" s="112"/>
      <c r="D7" s="112"/>
      <c r="E7" s="79"/>
      <c r="F7" s="79"/>
      <c r="G7" s="79"/>
      <c r="H7" s="97"/>
      <c r="I7" s="101"/>
      <c r="J7" s="112"/>
      <c r="K7" s="112"/>
      <c r="L7" s="79"/>
      <c r="M7" s="79"/>
      <c r="N7" s="79"/>
      <c r="O7" s="97"/>
    </row>
    <row r="8" spans="1:15" s="41" customFormat="1" ht="30" customHeight="1" thickBot="1" x14ac:dyDescent="0.25">
      <c r="A8" s="304" t="str">
        <f>A1&amp; 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 t="str">
        <f>I1&amp;" DE PROJETO EXECUTIVO - "&amp;J4</f>
        <v>CRONOGRAMA FÍSICO-FINANCEIRO DE PROJETO EXECUTIVO - PROJETO DE ADEQUAÇÃO VISUAL PARA PREVENÇÃO E COMBATE A INCÊNDIO DAS EDIFICAÇÕES PÚBLICAS DE POUSO ALEGRE</v>
      </c>
      <c r="J8" s="304"/>
      <c r="K8" s="304"/>
      <c r="L8" s="304"/>
      <c r="M8" s="304"/>
      <c r="N8" s="304"/>
      <c r="O8" s="304"/>
    </row>
    <row r="9" spans="1:15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2"/>
      <c r="I9" s="300"/>
      <c r="J9" s="301"/>
      <c r="K9" s="301"/>
      <c r="L9" s="301"/>
      <c r="M9" s="301"/>
      <c r="N9" s="301"/>
      <c r="O9" s="302"/>
    </row>
    <row r="10" spans="1:15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7" t="s">
        <v>22</v>
      </c>
      <c r="J10" s="85" t="s">
        <v>25</v>
      </c>
      <c r="K10" s="85" t="s">
        <v>29</v>
      </c>
      <c r="L10" s="85" t="s">
        <v>35</v>
      </c>
      <c r="M10" s="85" t="s">
        <v>36</v>
      </c>
      <c r="N10" s="85" t="s">
        <v>37</v>
      </c>
      <c r="O10" s="85" t="s">
        <v>38</v>
      </c>
    </row>
    <row r="11" spans="1:15" s="100" customFormat="1" ht="19.5" customHeight="1" x14ac:dyDescent="0.2">
      <c r="A11" s="111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</row>
    <row r="12" spans="1:15" s="100" customFormat="1" ht="19.5" customHeight="1" x14ac:dyDescent="0.2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</row>
    <row r="13" spans="1:15" s="100" customFormat="1" ht="19.5" customHeight="1" x14ac:dyDescent="0.2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</row>
    <row r="14" spans="1:15" s="100" customFormat="1" ht="19.5" customHeight="1" x14ac:dyDescent="0.2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</row>
    <row r="15" spans="1:15" s="100" customFormat="1" ht="19.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</row>
    <row r="16" spans="1:15" x14ac:dyDescent="0.2">
      <c r="A16" s="119"/>
      <c r="B16" s="119"/>
      <c r="C16" s="117"/>
      <c r="D16" s="117"/>
      <c r="E16" s="117"/>
      <c r="F16" s="117"/>
      <c r="G16" s="117"/>
      <c r="H16" s="117"/>
      <c r="I16" s="119"/>
      <c r="J16" s="119"/>
      <c r="K16" s="117"/>
      <c r="L16" s="117"/>
      <c r="M16" s="117"/>
      <c r="N16" s="117"/>
      <c r="O16" s="117"/>
    </row>
    <row r="17" spans="1:15" x14ac:dyDescent="0.2">
      <c r="A17" s="152"/>
      <c r="B17" s="152"/>
      <c r="C17" s="152"/>
      <c r="D17" s="152"/>
      <c r="E17" s="153"/>
      <c r="F17" s="153"/>
      <c r="G17" s="153"/>
      <c r="H17" s="153"/>
      <c r="I17" s="152"/>
      <c r="J17" s="152"/>
      <c r="K17" s="152"/>
      <c r="L17" s="153"/>
      <c r="M17" s="153"/>
      <c r="N17" s="153"/>
      <c r="O17" s="153"/>
    </row>
    <row r="18" spans="1:15" s="11" customFormat="1" x14ac:dyDescent="0.2">
      <c r="A18" s="154"/>
      <c r="B18" s="154"/>
      <c r="C18" s="154"/>
      <c r="D18" s="154"/>
      <c r="E18" s="153"/>
      <c r="F18" s="153"/>
      <c r="G18" s="153"/>
      <c r="H18" s="153"/>
      <c r="I18" s="154"/>
      <c r="J18" s="154"/>
      <c r="K18" s="154"/>
      <c r="L18" s="153"/>
      <c r="M18" s="153"/>
      <c r="N18" s="153"/>
      <c r="O18" s="153"/>
    </row>
    <row r="19" spans="1:15" s="10" customFormat="1" x14ac:dyDescent="0.2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</row>
    <row r="20" spans="1:15" s="10" customFormat="1" x14ac:dyDescent="0.2">
      <c r="A20" s="155"/>
      <c r="B20" s="155"/>
      <c r="C20" s="156"/>
      <c r="D20" s="156"/>
      <c r="E20" s="155"/>
      <c r="F20" s="155"/>
      <c r="G20" s="155"/>
      <c r="H20" s="155"/>
      <c r="I20" s="155"/>
      <c r="J20" s="155"/>
      <c r="K20" s="156"/>
      <c r="L20" s="155"/>
      <c r="M20" s="155"/>
      <c r="N20" s="155"/>
      <c r="O20" s="155"/>
    </row>
    <row r="21" spans="1:15" s="10" customFormat="1" ht="15" x14ac:dyDescent="0.2">
      <c r="A21" s="155"/>
      <c r="B21" s="155"/>
      <c r="C21" s="19"/>
      <c r="D21" s="19"/>
      <c r="E21" s="155"/>
      <c r="F21" s="155"/>
      <c r="G21" s="155"/>
      <c r="H21" s="155"/>
      <c r="I21" s="155"/>
      <c r="J21" s="155"/>
      <c r="K21" s="19"/>
      <c r="L21" s="155"/>
      <c r="M21" s="155"/>
      <c r="N21" s="155"/>
      <c r="O21" s="155"/>
    </row>
    <row r="22" spans="1:15" s="11" customFormat="1" ht="15" x14ac:dyDescent="0.2">
      <c r="A22" s="153"/>
      <c r="B22" s="153"/>
      <c r="C22" s="19"/>
      <c r="D22" s="19"/>
      <c r="E22" s="153"/>
      <c r="F22" s="153"/>
      <c r="G22" s="153"/>
      <c r="H22" s="153"/>
      <c r="I22" s="153"/>
      <c r="J22" s="153"/>
      <c r="K22" s="19"/>
      <c r="L22" s="153"/>
      <c r="M22" s="153"/>
      <c r="N22" s="153"/>
      <c r="O22" s="153"/>
    </row>
    <row r="23" spans="1:15" s="11" customFormat="1" ht="18" x14ac:dyDescent="0.2">
      <c r="A23" s="153"/>
      <c r="B23" s="15" t="s">
        <v>3</v>
      </c>
      <c r="C23" s="227" t="str">
        <f>DADOS!$C$8</f>
        <v>Eng.ª Civil Flávia Cristina Barbosa</v>
      </c>
      <c r="D23" s="227"/>
      <c r="E23" s="227"/>
      <c r="F23" s="159"/>
      <c r="G23" s="153"/>
      <c r="H23" s="153"/>
      <c r="I23" s="153"/>
      <c r="J23" s="15" t="s">
        <v>3</v>
      </c>
      <c r="K23" s="227" t="str">
        <f>DADOS!$C$8</f>
        <v>Eng.ª Civil Flávia Cristina Barbosa</v>
      </c>
      <c r="L23" s="227"/>
      <c r="M23" s="159"/>
      <c r="N23" s="153"/>
      <c r="O23" s="153"/>
    </row>
    <row r="24" spans="1:15" s="11" customFormat="1" ht="18" x14ac:dyDescent="0.2">
      <c r="A24" s="153"/>
      <c r="B24" s="15"/>
      <c r="C24" s="228" t="str">
        <f>"CREA: "&amp;DADOS!$C$9</f>
        <v>CREA: MG- 187.842/D</v>
      </c>
      <c r="D24" s="228"/>
      <c r="E24" s="228"/>
      <c r="F24" s="159"/>
      <c r="G24" s="157"/>
      <c r="H24" s="153"/>
      <c r="I24" s="153"/>
      <c r="J24" s="15"/>
      <c r="K24" s="228" t="str">
        <f>"CREA: "&amp;DADOS!$C$9</f>
        <v>CREA: MG- 187.842/D</v>
      </c>
      <c r="L24" s="228"/>
      <c r="M24" s="159"/>
      <c r="N24" s="157"/>
      <c r="O24" s="153"/>
    </row>
    <row r="25" spans="1:15" s="11" customFormat="1" ht="15.75" x14ac:dyDescent="0.2">
      <c r="B25" s="1"/>
      <c r="C25" s="2"/>
      <c r="D25" s="2"/>
      <c r="J25" s="1"/>
      <c r="K25" s="2"/>
    </row>
    <row r="26" spans="1:15" s="11" customFormat="1" x14ac:dyDescent="0.2"/>
    <row r="27" spans="1:15" s="11" customFormat="1" x14ac:dyDescent="0.2"/>
  </sheetData>
  <mergeCells count="20">
    <mergeCell ref="A1:F2"/>
    <mergeCell ref="I1:M2"/>
    <mergeCell ref="A3:A6"/>
    <mergeCell ref="E3:F6"/>
    <mergeCell ref="I3:I6"/>
    <mergeCell ref="J3:K3"/>
    <mergeCell ref="L3:M6"/>
    <mergeCell ref="G4:H4"/>
    <mergeCell ref="N4:O4"/>
    <mergeCell ref="A8:H8"/>
    <mergeCell ref="I8:O8"/>
    <mergeCell ref="A9:H9"/>
    <mergeCell ref="I9:O9"/>
    <mergeCell ref="C23:E23"/>
    <mergeCell ref="K23:L23"/>
    <mergeCell ref="C24:E24"/>
    <mergeCell ref="K24:L24"/>
    <mergeCell ref="B3:D3"/>
    <mergeCell ref="B4:D6"/>
    <mergeCell ref="J4:K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7" fitToWidth="2" fitToHeight="0" orientation="landscape" r:id="rId1"/>
  <headerFooter>
    <oddFooter>Página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4E508-5169-4F9C-9CF9-001E4047B666}">
  <sheetPr>
    <pageSetUpPr fitToPage="1"/>
  </sheetPr>
  <dimension ref="A1:Q23"/>
  <sheetViews>
    <sheetView view="pageBreakPreview" topLeftCell="G1" zoomScale="70" zoomScaleNormal="70" zoomScaleSheetLayoutView="70" workbookViewId="0">
      <selection activeCell="K18" sqref="K18:M18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9" width="20.75" style="28" customWidth="1"/>
    <col min="10" max="10" width="40.75" style="28" customWidth="1"/>
    <col min="11" max="16" width="20.75" style="28" customWidth="1"/>
    <col min="17" max="16384" width="8.75" style="28"/>
  </cols>
  <sheetData>
    <row r="1" spans="1:17" s="40" customFormat="1" ht="16.149999999999999" customHeight="1" thickBot="1" x14ac:dyDescent="0.3">
      <c r="A1" s="254" t="s">
        <v>56</v>
      </c>
      <c r="B1" s="229"/>
      <c r="C1" s="229"/>
      <c r="D1" s="229"/>
      <c r="E1" s="229"/>
      <c r="F1" s="230"/>
      <c r="G1" s="52" t="s">
        <v>1</v>
      </c>
      <c r="H1" s="83" t="str">
        <f>DADOS!$C$2</f>
        <v>R00</v>
      </c>
      <c r="I1" s="254" t="s">
        <v>56</v>
      </c>
      <c r="J1" s="229"/>
      <c r="K1" s="229"/>
      <c r="L1" s="229"/>
      <c r="M1" s="229"/>
      <c r="N1" s="230"/>
      <c r="O1" s="52" t="s">
        <v>1</v>
      </c>
      <c r="P1" s="83" t="str">
        <f>DADOS!$C$2</f>
        <v>R00</v>
      </c>
    </row>
    <row r="2" spans="1:17" s="41" customFormat="1" ht="18.75" thickBot="1" x14ac:dyDescent="0.25">
      <c r="A2" s="255"/>
      <c r="B2" s="231"/>
      <c r="C2" s="231"/>
      <c r="D2" s="231"/>
      <c r="E2" s="231"/>
      <c r="F2" s="232"/>
      <c r="G2" s="53" t="s">
        <v>11</v>
      </c>
      <c r="H2" s="116">
        <f ca="1">DADOS!$C$4</f>
        <v>44692</v>
      </c>
      <c r="I2" s="255"/>
      <c r="J2" s="231"/>
      <c r="K2" s="231"/>
      <c r="L2" s="231"/>
      <c r="M2" s="231"/>
      <c r="N2" s="232"/>
      <c r="O2" s="53" t="s">
        <v>11</v>
      </c>
      <c r="P2" s="116">
        <f ca="1">DADOS!$C$4</f>
        <v>44692</v>
      </c>
    </row>
    <row r="3" spans="1:17" s="41" customFormat="1" ht="16.5" customHeight="1" x14ac:dyDescent="0.2">
      <c r="A3" s="314" t="s">
        <v>12</v>
      </c>
      <c r="B3" s="259" t="s">
        <v>13</v>
      </c>
      <c r="C3" s="260"/>
      <c r="D3" s="261"/>
      <c r="E3" s="239" t="s">
        <v>10</v>
      </c>
      <c r="F3" s="234"/>
      <c r="G3" s="48" t="s">
        <v>14</v>
      </c>
      <c r="H3" s="80"/>
      <c r="I3" s="314" t="s">
        <v>12</v>
      </c>
      <c r="J3" s="259" t="s">
        <v>13</v>
      </c>
      <c r="K3" s="260"/>
      <c r="L3" s="261"/>
      <c r="M3" s="239" t="s">
        <v>10</v>
      </c>
      <c r="N3" s="234"/>
      <c r="O3" s="48" t="s">
        <v>14</v>
      </c>
      <c r="P3" s="80"/>
    </row>
    <row r="4" spans="1:17" s="41" customFormat="1" ht="57" customHeight="1" thickBot="1" x14ac:dyDescent="0.25">
      <c r="A4" s="315"/>
      <c r="B4" s="305" t="str">
        <f>DADOS!$C$3</f>
        <v>PROJETO DE ADEQUAÇÃO VISUAL PARA PREVENÇÃO E COMBATE A INCÊNDIO DAS EDIFICAÇÕES PÚBLICAS DE POUSO ALEGRE</v>
      </c>
      <c r="C4" s="319"/>
      <c r="D4" s="317"/>
      <c r="E4" s="240"/>
      <c r="F4" s="236"/>
      <c r="G4" s="293" t="str">
        <f>DADOS!$C$7</f>
        <v>SINAPI - 03/2022 - Minas Gerais
SETOP - 03/2022 - Minas Gerais</v>
      </c>
      <c r="H4" s="303"/>
      <c r="I4" s="315"/>
      <c r="J4" s="305" t="str">
        <f>DADOS!$C$3</f>
        <v>PROJETO DE ADEQUAÇÃO VISUAL PARA PREVENÇÃO E COMBATE A INCÊNDIO DAS EDIFICAÇÕES PÚBLICAS DE POUSO ALEGRE</v>
      </c>
      <c r="K4" s="319"/>
      <c r="L4" s="317"/>
      <c r="M4" s="240"/>
      <c r="N4" s="236"/>
      <c r="O4" s="293" t="str">
        <f>DADOS!$C$7</f>
        <v>SINAPI - 03/2022 - Minas Gerais
SETOP - 03/2022 - Minas Gerais</v>
      </c>
      <c r="P4" s="303"/>
    </row>
    <row r="5" spans="1:17" s="41" customFormat="1" ht="21" customHeight="1" thickBot="1" x14ac:dyDescent="0.25">
      <c r="A5" s="315"/>
      <c r="B5" s="305"/>
      <c r="C5" s="319"/>
      <c r="D5" s="317"/>
      <c r="E5" s="240"/>
      <c r="F5" s="236"/>
      <c r="G5" s="81" t="s">
        <v>15</v>
      </c>
      <c r="H5" s="84">
        <f>DADOS!$C$5</f>
        <v>0.26519999999999999</v>
      </c>
      <c r="I5" s="315"/>
      <c r="J5" s="305"/>
      <c r="K5" s="319"/>
      <c r="L5" s="317"/>
      <c r="M5" s="240"/>
      <c r="N5" s="236"/>
      <c r="O5" s="81" t="s">
        <v>15</v>
      </c>
      <c r="P5" s="84">
        <f>DADOS!$C$5</f>
        <v>0.26519999999999999</v>
      </c>
    </row>
    <row r="6" spans="1:17" s="41" customFormat="1" ht="20.45" customHeight="1" thickBot="1" x14ac:dyDescent="0.25">
      <c r="A6" s="316"/>
      <c r="B6" s="306"/>
      <c r="C6" s="320"/>
      <c r="D6" s="318"/>
      <c r="E6" s="241"/>
      <c r="F6" s="238"/>
      <c r="G6" s="82" t="s">
        <v>16</v>
      </c>
      <c r="H6" s="84">
        <f>DADOS!$C$6</f>
        <v>0.20519999999999999</v>
      </c>
      <c r="I6" s="316"/>
      <c r="J6" s="306"/>
      <c r="K6" s="320"/>
      <c r="L6" s="318"/>
      <c r="M6" s="241"/>
      <c r="N6" s="238"/>
      <c r="O6" s="82" t="s">
        <v>16</v>
      </c>
      <c r="P6" s="84">
        <f>DADOS!$C$6</f>
        <v>0.20519999999999999</v>
      </c>
    </row>
    <row r="7" spans="1:17" s="41" customFormat="1" ht="7.9" customHeight="1" thickBot="1" x14ac:dyDescent="0.25">
      <c r="A7" s="101"/>
      <c r="B7" s="112"/>
      <c r="C7" s="112"/>
      <c r="D7" s="112"/>
      <c r="E7" s="79"/>
      <c r="F7" s="79"/>
      <c r="G7" s="79"/>
      <c r="H7" s="97"/>
      <c r="I7" s="101"/>
      <c r="J7" s="112"/>
      <c r="K7" s="112"/>
      <c r="L7" s="112"/>
      <c r="M7" s="79"/>
      <c r="N7" s="79"/>
      <c r="O7" s="79"/>
      <c r="P7" s="97"/>
    </row>
    <row r="8" spans="1:17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 t="str">
        <f>I1&amp;" DE PROJETO EXECUTIVO - "&amp;J4</f>
        <v>CRONOGRAMA FÍSICO-FINANCEIRO DE PROJETO EXECUTIVO - PROJETO DE ADEQUAÇÃO VISUAL PARA PREVENÇÃO E COMBATE A INCÊNDIO DAS EDIFICAÇÕES PÚBLICAS DE POUSO ALEGRE</v>
      </c>
      <c r="J8" s="304"/>
      <c r="K8" s="304"/>
      <c r="L8" s="304"/>
      <c r="M8" s="304"/>
      <c r="N8" s="304"/>
      <c r="O8" s="304"/>
      <c r="P8" s="304"/>
    </row>
    <row r="9" spans="1:17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2"/>
      <c r="I9" s="300"/>
      <c r="J9" s="301"/>
      <c r="K9" s="301"/>
      <c r="L9" s="301"/>
      <c r="M9" s="301"/>
      <c r="N9" s="301"/>
      <c r="O9" s="301"/>
      <c r="P9" s="302"/>
    </row>
    <row r="10" spans="1:17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7" t="s">
        <v>22</v>
      </c>
      <c r="J10" s="85" t="s">
        <v>25</v>
      </c>
      <c r="K10" s="85" t="s">
        <v>29</v>
      </c>
      <c r="L10" s="85" t="s">
        <v>35</v>
      </c>
      <c r="M10" s="85" t="s">
        <v>36</v>
      </c>
      <c r="N10" s="85" t="s">
        <v>37</v>
      </c>
      <c r="O10" s="85" t="s">
        <v>38</v>
      </c>
      <c r="P10" s="85" t="s">
        <v>39</v>
      </c>
    </row>
    <row r="11" spans="1:17" x14ac:dyDescent="0.2">
      <c r="A11" s="119"/>
      <c r="B11" s="119"/>
      <c r="C11" s="119"/>
      <c r="D11" s="117"/>
      <c r="E11" s="117"/>
      <c r="F11" s="117"/>
      <c r="G11" s="117"/>
      <c r="H11" s="117"/>
      <c r="I11" s="119"/>
      <c r="J11" s="119"/>
      <c r="K11" s="119"/>
      <c r="L11" s="117"/>
      <c r="M11" s="117"/>
      <c r="N11" s="117"/>
      <c r="O11" s="117"/>
      <c r="P11" s="117"/>
      <c r="Q11" s="160"/>
    </row>
    <row r="12" spans="1:17" x14ac:dyDescent="0.2">
      <c r="A12" s="152"/>
      <c r="B12" s="152"/>
      <c r="C12" s="152"/>
      <c r="D12" s="152"/>
      <c r="E12" s="153"/>
      <c r="F12" s="153"/>
      <c r="G12" s="153"/>
      <c r="H12" s="153"/>
      <c r="I12" s="152"/>
      <c r="J12" s="152"/>
      <c r="K12" s="152"/>
      <c r="L12" s="152"/>
      <c r="M12" s="153"/>
      <c r="N12" s="153"/>
      <c r="O12" s="153"/>
      <c r="P12" s="153"/>
      <c r="Q12" s="160"/>
    </row>
    <row r="13" spans="1:17" s="11" customFormat="1" ht="31.9" customHeight="1" x14ac:dyDescent="0.2">
      <c r="A13" s="154"/>
      <c r="B13" s="154"/>
      <c r="C13" s="154"/>
      <c r="D13" s="154"/>
      <c r="E13" s="153"/>
      <c r="F13" s="153"/>
      <c r="G13" s="153"/>
      <c r="H13" s="153"/>
      <c r="I13" s="154"/>
      <c r="J13" s="154"/>
      <c r="K13" s="154"/>
      <c r="L13" s="154"/>
      <c r="M13" s="153"/>
      <c r="N13" s="153"/>
      <c r="O13" s="153"/>
      <c r="P13" s="153"/>
      <c r="Q13" s="153"/>
    </row>
    <row r="14" spans="1:17" s="10" customFormat="1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</row>
    <row r="15" spans="1:17" s="10" customFormat="1" x14ac:dyDescent="0.2">
      <c r="A15" s="155"/>
      <c r="B15" s="155"/>
      <c r="C15" s="155"/>
      <c r="D15" s="156"/>
      <c r="E15" s="155"/>
      <c r="F15" s="155"/>
      <c r="G15" s="155"/>
      <c r="H15" s="155"/>
      <c r="I15" s="155"/>
      <c r="J15" s="155"/>
      <c r="K15" s="155"/>
      <c r="L15" s="156"/>
      <c r="M15" s="155"/>
      <c r="N15" s="155"/>
      <c r="O15" s="155"/>
      <c r="P15" s="155"/>
      <c r="Q15" s="155"/>
    </row>
    <row r="16" spans="1:17" s="10" customFormat="1" ht="15" x14ac:dyDescent="0.2">
      <c r="A16" s="155"/>
      <c r="B16" s="155"/>
      <c r="C16" s="155"/>
      <c r="D16" s="19"/>
      <c r="E16" s="155"/>
      <c r="F16" s="155"/>
      <c r="G16" s="155"/>
      <c r="H16" s="155"/>
      <c r="I16" s="155"/>
      <c r="J16" s="155"/>
      <c r="K16" s="155"/>
      <c r="L16" s="19"/>
      <c r="M16" s="155"/>
      <c r="N16" s="155"/>
      <c r="O16" s="155"/>
      <c r="P16" s="155"/>
      <c r="Q16" s="155"/>
    </row>
    <row r="17" spans="1:17" s="11" customFormat="1" ht="15" x14ac:dyDescent="0.2">
      <c r="A17" s="153"/>
      <c r="B17" s="153"/>
      <c r="C17" s="153"/>
      <c r="D17" s="19"/>
      <c r="E17" s="153"/>
      <c r="F17" s="153"/>
      <c r="G17" s="153"/>
      <c r="H17" s="153"/>
      <c r="I17" s="153"/>
      <c r="J17" s="153"/>
      <c r="K17" s="153"/>
      <c r="L17" s="19"/>
      <c r="M17" s="153"/>
      <c r="N17" s="153"/>
      <c r="O17" s="153"/>
      <c r="P17" s="153"/>
      <c r="Q17" s="153"/>
    </row>
    <row r="18" spans="1:17" s="11" customFormat="1" ht="18" x14ac:dyDescent="0.2">
      <c r="A18" s="153"/>
      <c r="B18" s="15" t="s">
        <v>3</v>
      </c>
      <c r="C18" s="227" t="str">
        <f>DADOS!$C$8</f>
        <v>Eng.ª Civil Flávia Cristina Barbosa</v>
      </c>
      <c r="D18" s="227"/>
      <c r="E18" s="227"/>
      <c r="F18" s="159"/>
      <c r="G18" s="153"/>
      <c r="H18" s="153"/>
      <c r="I18" s="153"/>
      <c r="J18" s="15" t="s">
        <v>3</v>
      </c>
      <c r="K18" s="227" t="str">
        <f>DADOS!$C$8</f>
        <v>Eng.ª Civil Flávia Cristina Barbosa</v>
      </c>
      <c r="L18" s="227"/>
      <c r="M18" s="227"/>
      <c r="N18" s="159"/>
      <c r="O18" s="153"/>
      <c r="P18" s="153"/>
      <c r="Q18" s="153"/>
    </row>
    <row r="19" spans="1:17" s="11" customFormat="1" ht="18" x14ac:dyDescent="0.2">
      <c r="A19" s="153"/>
      <c r="B19" s="15"/>
      <c r="C19" s="228" t="str">
        <f>"CREA: "&amp;DADOS!$C$9</f>
        <v>CREA: MG- 187.842/D</v>
      </c>
      <c r="D19" s="228"/>
      <c r="E19" s="228"/>
      <c r="F19" s="159"/>
      <c r="G19" s="157"/>
      <c r="H19" s="153"/>
      <c r="I19" s="153"/>
      <c r="J19" s="15"/>
      <c r="K19" s="228" t="str">
        <f>"CREA: "&amp;DADOS!$C$9</f>
        <v>CREA: MG- 187.842/D</v>
      </c>
      <c r="L19" s="228"/>
      <c r="M19" s="228"/>
      <c r="N19" s="159"/>
      <c r="O19" s="157"/>
      <c r="P19" s="153"/>
      <c r="Q19" s="153"/>
    </row>
    <row r="20" spans="1:17" s="11" customFormat="1" ht="15.75" x14ac:dyDescent="0.2">
      <c r="A20" s="153"/>
      <c r="B20" s="1"/>
      <c r="C20" s="1"/>
      <c r="D20" s="132"/>
      <c r="E20" s="1"/>
      <c r="F20" s="153"/>
      <c r="G20" s="153"/>
      <c r="H20" s="153"/>
      <c r="I20" s="153"/>
      <c r="J20" s="1"/>
      <c r="K20" s="1"/>
      <c r="L20" s="132"/>
      <c r="M20" s="153"/>
      <c r="N20" s="153"/>
      <c r="O20" s="153"/>
      <c r="P20" s="153"/>
      <c r="Q20" s="153"/>
    </row>
    <row r="21" spans="1:17" s="11" customFormat="1" x14ac:dyDescent="0.2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</row>
    <row r="22" spans="1:17" s="11" customFormat="1" x14ac:dyDescent="0.2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</row>
    <row r="23" spans="1:17" x14ac:dyDescent="0.2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</row>
  </sheetData>
  <mergeCells count="20">
    <mergeCell ref="A8:H8"/>
    <mergeCell ref="A9:H9"/>
    <mergeCell ref="C18:E18"/>
    <mergeCell ref="C19:E19"/>
    <mergeCell ref="I1:N2"/>
    <mergeCell ref="I3:I6"/>
    <mergeCell ref="J3:L3"/>
    <mergeCell ref="M3:N6"/>
    <mergeCell ref="J4:L6"/>
    <mergeCell ref="A1:F2"/>
    <mergeCell ref="A3:A6"/>
    <mergeCell ref="B3:D3"/>
    <mergeCell ref="E3:F6"/>
    <mergeCell ref="B4:D6"/>
    <mergeCell ref="G4:H4"/>
    <mergeCell ref="O4:P4"/>
    <mergeCell ref="I8:P8"/>
    <mergeCell ref="I9:P9"/>
    <mergeCell ref="K18:M18"/>
    <mergeCell ref="K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7" fitToWidth="2" fitToHeight="0" orientation="landscape" r:id="rId1"/>
  <headerFooter>
    <oddFooter>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0E684-B892-4859-8B5E-F3AF8D2B8E2D}">
  <sheetPr>
    <pageSetUpPr fitToPage="1"/>
  </sheetPr>
  <dimension ref="A1:Q22"/>
  <sheetViews>
    <sheetView view="pageBreakPreview" topLeftCell="D1" zoomScale="70" zoomScaleNormal="70" zoomScaleSheetLayoutView="70" workbookViewId="0">
      <selection activeCell="C20" sqref="C20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10" width="20.75" style="28" customWidth="1"/>
    <col min="11" max="11" width="40.75" style="28" customWidth="1"/>
    <col min="12" max="17" width="20.75" style="28" customWidth="1"/>
    <col min="18" max="16384" width="8.75" style="28"/>
  </cols>
  <sheetData>
    <row r="1" spans="1:17" s="40" customFormat="1" ht="16.149999999999999" customHeight="1" thickBot="1" x14ac:dyDescent="0.3">
      <c r="A1" s="254" t="s">
        <v>56</v>
      </c>
      <c r="B1" s="229"/>
      <c r="C1" s="229"/>
      <c r="D1" s="229"/>
      <c r="E1" s="229"/>
      <c r="F1" s="229"/>
      <c r="G1" s="230"/>
      <c r="H1" s="52" t="s">
        <v>1</v>
      </c>
      <c r="I1" s="83" t="str">
        <f>DADOS!$C$2</f>
        <v>R00</v>
      </c>
      <c r="J1" s="254" t="s">
        <v>56</v>
      </c>
      <c r="K1" s="229"/>
      <c r="L1" s="229"/>
      <c r="M1" s="229"/>
      <c r="N1" s="229"/>
      <c r="O1" s="230"/>
      <c r="P1" s="52" t="s">
        <v>1</v>
      </c>
      <c r="Q1" s="83" t="str">
        <f>DADOS!$C$2</f>
        <v>R00</v>
      </c>
    </row>
    <row r="2" spans="1:17" s="41" customFormat="1" ht="18.75" thickBot="1" x14ac:dyDescent="0.25">
      <c r="A2" s="255"/>
      <c r="B2" s="231"/>
      <c r="C2" s="231"/>
      <c r="D2" s="231"/>
      <c r="E2" s="231"/>
      <c r="F2" s="231"/>
      <c r="G2" s="232"/>
      <c r="H2" s="53" t="s">
        <v>11</v>
      </c>
      <c r="I2" s="116">
        <f ca="1">DADOS!$C$4</f>
        <v>44692</v>
      </c>
      <c r="J2" s="255"/>
      <c r="K2" s="231"/>
      <c r="L2" s="231"/>
      <c r="M2" s="231"/>
      <c r="N2" s="231"/>
      <c r="O2" s="232"/>
      <c r="P2" s="53" t="s">
        <v>11</v>
      </c>
      <c r="Q2" s="116">
        <f ca="1">DADOS!$C$4</f>
        <v>44692</v>
      </c>
    </row>
    <row r="3" spans="1:17" s="41" customFormat="1" ht="21" customHeight="1" x14ac:dyDescent="0.2">
      <c r="A3" s="314" t="s">
        <v>12</v>
      </c>
      <c r="B3" s="259" t="s">
        <v>13</v>
      </c>
      <c r="C3" s="260"/>
      <c r="D3" s="260"/>
      <c r="E3" s="261"/>
      <c r="F3" s="239" t="s">
        <v>10</v>
      </c>
      <c r="G3" s="234"/>
      <c r="H3" s="48" t="s">
        <v>14</v>
      </c>
      <c r="I3" s="80"/>
      <c r="J3" s="314" t="s">
        <v>12</v>
      </c>
      <c r="K3" s="259" t="s">
        <v>13</v>
      </c>
      <c r="L3" s="260"/>
      <c r="M3" s="261"/>
      <c r="N3" s="239" t="s">
        <v>10</v>
      </c>
      <c r="O3" s="234"/>
      <c r="P3" s="48" t="s">
        <v>14</v>
      </c>
      <c r="Q3" s="80"/>
    </row>
    <row r="4" spans="1:17" s="41" customFormat="1" ht="56.25" customHeight="1" thickBot="1" x14ac:dyDescent="0.25">
      <c r="A4" s="315"/>
      <c r="B4" s="305" t="str">
        <f>DADOS!$C$3</f>
        <v>PROJETO DE ADEQUAÇÃO VISUAL PARA PREVENÇÃO E COMBATE A INCÊNDIO DAS EDIFICAÇÕES PÚBLICAS DE POUSO ALEGRE</v>
      </c>
      <c r="C4" s="319"/>
      <c r="D4" s="319"/>
      <c r="E4" s="317"/>
      <c r="F4" s="240"/>
      <c r="G4" s="236"/>
      <c r="H4" s="293" t="str">
        <f>DADOS!$C$7</f>
        <v>SINAPI - 03/2022 - Minas Gerais
SETOP - 03/2022 - Minas Gerais</v>
      </c>
      <c r="I4" s="303"/>
      <c r="J4" s="315"/>
      <c r="K4" s="305" t="str">
        <f>DADOS!$C$3</f>
        <v>PROJETO DE ADEQUAÇÃO VISUAL PARA PREVENÇÃO E COMBATE A INCÊNDIO DAS EDIFICAÇÕES PÚBLICAS DE POUSO ALEGRE</v>
      </c>
      <c r="L4" s="319"/>
      <c r="M4" s="317"/>
      <c r="N4" s="240"/>
      <c r="O4" s="236"/>
      <c r="P4" s="293" t="str">
        <f>DADOS!$C$7</f>
        <v>SINAPI - 03/2022 - Minas Gerais
SETOP - 03/2022 - Minas Gerais</v>
      </c>
      <c r="Q4" s="303"/>
    </row>
    <row r="5" spans="1:17" s="41" customFormat="1" ht="21" customHeight="1" thickBot="1" x14ac:dyDescent="0.25">
      <c r="A5" s="315"/>
      <c r="B5" s="305"/>
      <c r="C5" s="319"/>
      <c r="D5" s="319"/>
      <c r="E5" s="317"/>
      <c r="F5" s="240"/>
      <c r="G5" s="236"/>
      <c r="H5" s="81" t="s">
        <v>15</v>
      </c>
      <c r="I5" s="84">
        <f>DADOS!$C$5</f>
        <v>0.26519999999999999</v>
      </c>
      <c r="J5" s="315"/>
      <c r="K5" s="305"/>
      <c r="L5" s="319"/>
      <c r="M5" s="317"/>
      <c r="N5" s="240"/>
      <c r="O5" s="236"/>
      <c r="P5" s="81" t="s">
        <v>15</v>
      </c>
      <c r="Q5" s="84">
        <f>DADOS!$C$5</f>
        <v>0.26519999999999999</v>
      </c>
    </row>
    <row r="6" spans="1:17" s="41" customFormat="1" ht="20.45" customHeight="1" thickBot="1" x14ac:dyDescent="0.25">
      <c r="A6" s="316"/>
      <c r="B6" s="306"/>
      <c r="C6" s="320"/>
      <c r="D6" s="320"/>
      <c r="E6" s="318"/>
      <c r="F6" s="241"/>
      <c r="G6" s="238"/>
      <c r="H6" s="82" t="s">
        <v>16</v>
      </c>
      <c r="I6" s="84">
        <f>DADOS!$C$6</f>
        <v>0.20519999999999999</v>
      </c>
      <c r="J6" s="316"/>
      <c r="K6" s="306"/>
      <c r="L6" s="320"/>
      <c r="M6" s="318"/>
      <c r="N6" s="241"/>
      <c r="O6" s="238"/>
      <c r="P6" s="82" t="s">
        <v>16</v>
      </c>
      <c r="Q6" s="84">
        <f>DADOS!$C$6</f>
        <v>0.20519999999999999</v>
      </c>
    </row>
    <row r="7" spans="1:17" s="41" customFormat="1" ht="7.9" customHeight="1" thickBot="1" x14ac:dyDescent="0.25">
      <c r="A7" s="101"/>
      <c r="B7" s="112"/>
      <c r="C7" s="112"/>
      <c r="D7" s="112"/>
      <c r="E7" s="112"/>
      <c r="F7" s="79"/>
      <c r="G7" s="79"/>
      <c r="H7" s="79"/>
      <c r="I7" s="97"/>
      <c r="J7" s="101"/>
      <c r="K7" s="112"/>
      <c r="L7" s="112"/>
      <c r="M7" s="112"/>
      <c r="N7" s="79"/>
      <c r="O7" s="79"/>
      <c r="P7" s="79"/>
      <c r="Q7" s="97"/>
    </row>
    <row r="8" spans="1:17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/>
      <c r="J8" s="304" t="str">
        <f>J1&amp;" DE PROJETO EXECUTIVO - "&amp;K4</f>
        <v>CRONOGRAMA FÍSICO-FINANCEIRO DE PROJETO EXECUTIVO - PROJETO DE ADEQUAÇÃO VISUAL PARA PREVENÇÃO E COMBATE A INCÊNDIO DAS EDIFICAÇÕES PÚBLICAS DE POUSO ALEGRE</v>
      </c>
      <c r="K8" s="304"/>
      <c r="L8" s="304"/>
      <c r="M8" s="304"/>
      <c r="N8" s="304"/>
      <c r="O8" s="304"/>
      <c r="P8" s="304"/>
      <c r="Q8" s="304"/>
    </row>
    <row r="9" spans="1:17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1"/>
      <c r="I9" s="302"/>
      <c r="J9" s="300"/>
      <c r="K9" s="301"/>
      <c r="L9" s="301"/>
      <c r="M9" s="301"/>
      <c r="N9" s="301"/>
      <c r="O9" s="301"/>
      <c r="P9" s="301"/>
      <c r="Q9" s="302"/>
    </row>
    <row r="10" spans="1:17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5" t="s">
        <v>35</v>
      </c>
      <c r="J10" s="87" t="s">
        <v>22</v>
      </c>
      <c r="K10" s="85" t="s">
        <v>25</v>
      </c>
      <c r="L10" s="85" t="s">
        <v>29</v>
      </c>
      <c r="M10" s="85" t="s">
        <v>36</v>
      </c>
      <c r="N10" s="85" t="s">
        <v>37</v>
      </c>
      <c r="O10" s="85" t="s">
        <v>38</v>
      </c>
      <c r="P10" s="85" t="s">
        <v>39</v>
      </c>
      <c r="Q10" s="85" t="s">
        <v>40</v>
      </c>
    </row>
    <row r="11" spans="1:17" x14ac:dyDescent="0.2">
      <c r="A11" s="119"/>
      <c r="B11" s="119"/>
      <c r="C11" s="119"/>
      <c r="D11" s="119"/>
      <c r="E11" s="117"/>
      <c r="F11" s="117"/>
      <c r="G11" s="117"/>
      <c r="H11" s="117"/>
      <c r="I11" s="117"/>
      <c r="J11" s="119"/>
      <c r="K11" s="119"/>
      <c r="L11" s="119"/>
      <c r="M11" s="117"/>
      <c r="N11" s="117"/>
      <c r="O11" s="117"/>
      <c r="P11" s="117"/>
      <c r="Q11" s="117"/>
    </row>
    <row r="12" spans="1:17" x14ac:dyDescent="0.2">
      <c r="A12" s="152"/>
      <c r="B12" s="152"/>
      <c r="C12" s="152"/>
      <c r="D12" s="152"/>
      <c r="E12" s="152"/>
      <c r="F12" s="153"/>
      <c r="G12" s="153"/>
      <c r="H12" s="153"/>
      <c r="I12" s="153"/>
      <c r="J12" s="152"/>
      <c r="K12" s="152"/>
      <c r="L12" s="152"/>
      <c r="M12" s="152"/>
      <c r="N12" s="153"/>
      <c r="O12" s="153"/>
      <c r="P12" s="153"/>
      <c r="Q12" s="153"/>
    </row>
    <row r="13" spans="1:17" s="11" customFormat="1" ht="31.9" customHeight="1" x14ac:dyDescent="0.2">
      <c r="A13" s="154"/>
      <c r="B13" s="154"/>
      <c r="C13" s="154"/>
      <c r="D13" s="154"/>
      <c r="E13" s="154"/>
      <c r="F13" s="153"/>
      <c r="G13" s="153"/>
      <c r="H13" s="153"/>
      <c r="I13" s="153"/>
      <c r="J13" s="154"/>
      <c r="K13" s="154"/>
      <c r="L13" s="154"/>
      <c r="M13" s="154"/>
      <c r="N13" s="153"/>
      <c r="O13" s="153"/>
      <c r="P13" s="153"/>
      <c r="Q13" s="153"/>
    </row>
    <row r="14" spans="1:17" s="10" customFormat="1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</row>
    <row r="15" spans="1:17" s="10" customFormat="1" x14ac:dyDescent="0.2">
      <c r="A15" s="155"/>
      <c r="B15" s="155"/>
      <c r="C15" s="155"/>
      <c r="D15" s="155"/>
      <c r="E15" s="156"/>
      <c r="F15" s="155"/>
      <c r="G15" s="155"/>
      <c r="H15" s="155"/>
      <c r="I15" s="155"/>
      <c r="J15" s="155"/>
      <c r="K15" s="155"/>
      <c r="L15" s="155"/>
      <c r="M15" s="156"/>
      <c r="N15" s="155"/>
      <c r="O15" s="155"/>
      <c r="P15" s="155"/>
      <c r="Q15" s="155"/>
    </row>
    <row r="16" spans="1:17" s="10" customFormat="1" ht="15" x14ac:dyDescent="0.2">
      <c r="A16" s="155"/>
      <c r="B16" s="155"/>
      <c r="C16" s="155"/>
      <c r="D16" s="155"/>
      <c r="E16" s="19"/>
      <c r="F16" s="155"/>
      <c r="G16" s="155"/>
      <c r="H16" s="155"/>
      <c r="I16" s="155"/>
      <c r="J16" s="155"/>
      <c r="K16" s="155"/>
      <c r="L16" s="155"/>
      <c r="M16" s="19"/>
      <c r="N16" s="155"/>
      <c r="O16" s="155"/>
      <c r="P16" s="155"/>
      <c r="Q16" s="155"/>
    </row>
    <row r="17" spans="1:17" s="11" customFormat="1" ht="15" x14ac:dyDescent="0.2">
      <c r="A17" s="153"/>
      <c r="B17" s="153"/>
      <c r="C17" s="153"/>
      <c r="D17" s="153"/>
      <c r="E17" s="19"/>
      <c r="F17" s="153"/>
      <c r="G17" s="153"/>
      <c r="H17" s="153"/>
      <c r="I17" s="153"/>
      <c r="J17" s="153"/>
      <c r="K17" s="153"/>
      <c r="L17" s="153"/>
      <c r="M17" s="19"/>
      <c r="N17" s="153"/>
      <c r="O17" s="153"/>
      <c r="P17" s="153"/>
      <c r="Q17" s="153"/>
    </row>
    <row r="18" spans="1:17" s="11" customFormat="1" ht="18" x14ac:dyDescent="0.2">
      <c r="A18" s="153"/>
      <c r="B18" s="15" t="s">
        <v>3</v>
      </c>
      <c r="C18" s="227" t="str">
        <f>DADOS!$C$8</f>
        <v>Eng.ª Civil Flávia Cristina Barbosa</v>
      </c>
      <c r="D18" s="227"/>
      <c r="E18" s="227"/>
      <c r="F18" s="227"/>
      <c r="G18" s="159"/>
      <c r="H18" s="153"/>
      <c r="I18" s="153"/>
      <c r="J18" s="153"/>
      <c r="K18" s="15" t="s">
        <v>3</v>
      </c>
      <c r="L18" s="227" t="str">
        <f>DADOS!$C$8</f>
        <v>Eng.ª Civil Flávia Cristina Barbosa</v>
      </c>
      <c r="M18" s="227"/>
      <c r="N18" s="227"/>
      <c r="O18" s="159"/>
      <c r="P18" s="153"/>
      <c r="Q18" s="153"/>
    </row>
    <row r="19" spans="1:17" s="11" customFormat="1" ht="18" x14ac:dyDescent="0.2">
      <c r="A19" s="153"/>
      <c r="B19" s="15"/>
      <c r="C19" s="228" t="str">
        <f>"CREA: "&amp;DADOS!$C$9</f>
        <v>CREA: MG- 187.842/D</v>
      </c>
      <c r="D19" s="228"/>
      <c r="E19" s="228"/>
      <c r="F19" s="228"/>
      <c r="G19" s="159"/>
      <c r="H19" s="157"/>
      <c r="I19" s="153"/>
      <c r="J19" s="153"/>
      <c r="K19" s="15"/>
      <c r="L19" s="228" t="str">
        <f>"CREA: "&amp;DADOS!$C$9</f>
        <v>CREA: MG- 187.842/D</v>
      </c>
      <c r="M19" s="228"/>
      <c r="N19" s="228"/>
      <c r="O19" s="159"/>
      <c r="P19" s="157"/>
      <c r="Q19" s="153"/>
    </row>
    <row r="20" spans="1:17" s="11" customFormat="1" ht="15.75" x14ac:dyDescent="0.2">
      <c r="B20" s="1"/>
      <c r="C20" s="1"/>
      <c r="D20" s="1"/>
      <c r="E20" s="2"/>
      <c r="K20" s="1"/>
      <c r="L20" s="1"/>
      <c r="M20" s="2"/>
    </row>
    <row r="21" spans="1:17" s="11" customFormat="1" x14ac:dyDescent="0.2"/>
    <row r="22" spans="1:17" s="11" customFormat="1" x14ac:dyDescent="0.2"/>
  </sheetData>
  <mergeCells count="20">
    <mergeCell ref="A1:G2"/>
    <mergeCell ref="J1:O2"/>
    <mergeCell ref="A3:A6"/>
    <mergeCell ref="B3:E3"/>
    <mergeCell ref="F3:G6"/>
    <mergeCell ref="J3:J6"/>
    <mergeCell ref="K3:M3"/>
    <mergeCell ref="N3:O6"/>
    <mergeCell ref="B4:E6"/>
    <mergeCell ref="H4:I4"/>
    <mergeCell ref="P4:Q4"/>
    <mergeCell ref="A8:I8"/>
    <mergeCell ref="J8:Q8"/>
    <mergeCell ref="A9:I9"/>
    <mergeCell ref="J9:Q9"/>
    <mergeCell ref="C18:F18"/>
    <mergeCell ref="L18:N18"/>
    <mergeCell ref="C19:F19"/>
    <mergeCell ref="L19:N19"/>
    <mergeCell ref="K4:M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fitToWidth="2" fitToHeight="0" orientation="landscape" r:id="rId1"/>
  <headerFooter>
    <oddFooter>Página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F02BE-3096-4128-993A-A40AD047C741}">
  <sheetPr>
    <pageSetUpPr fitToPage="1"/>
  </sheetPr>
  <dimension ref="A1:R30"/>
  <sheetViews>
    <sheetView showGridLines="0" view="pageBreakPreview" zoomScale="95" zoomScaleNormal="70" zoomScaleSheetLayoutView="95" workbookViewId="0">
      <selection activeCell="M30" sqref="M30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10" width="20.75" style="28" customWidth="1"/>
    <col min="11" max="11" width="40.75" style="28" customWidth="1"/>
    <col min="12" max="18" width="20.75" style="28" customWidth="1"/>
    <col min="19" max="16384" width="8.75" style="28"/>
  </cols>
  <sheetData>
    <row r="1" spans="1:18" s="40" customFormat="1" ht="27.6" customHeight="1" thickBot="1" x14ac:dyDescent="0.3">
      <c r="A1" s="254" t="str">
        <f>"CRONOGRAMA FÍSICO-FINANCEIRO- " &amp;$B$4</f>
        <v>CRONOGRAMA FÍSICO-FINANCEIRO- PROJETO DE ADEQUAÇÃO VISUAL PARA PREVENÇÃO E COMBATE A INCÊNDIO DAS EDIFICAÇÕES PÚBLICAS DE POUSO ALEGRE</v>
      </c>
      <c r="B1" s="229"/>
      <c r="C1" s="229"/>
      <c r="D1" s="229"/>
      <c r="E1" s="229"/>
      <c r="F1" s="229"/>
      <c r="G1" s="230"/>
      <c r="H1" s="52" t="s">
        <v>1</v>
      </c>
      <c r="I1" s="83" t="str">
        <f>DADOS!$C$2</f>
        <v>R00</v>
      </c>
      <c r="J1" s="254" t="str">
        <f>"CRONOGRAMA FÍSICO-FINANCEIRO- " &amp;$B$4</f>
        <v>CRONOGRAMA FÍSICO-FINANCEIRO- PROJETO DE ADEQUAÇÃO VISUAL PARA PREVENÇÃO E COMBATE A INCÊNDIO DAS EDIFICAÇÕES PÚBLICAS DE POUSO ALEGRE</v>
      </c>
      <c r="K1" s="229"/>
      <c r="L1" s="229"/>
      <c r="M1" s="229"/>
      <c r="N1" s="229"/>
      <c r="O1" s="229"/>
      <c r="P1" s="230"/>
      <c r="Q1" s="52" t="s">
        <v>1</v>
      </c>
      <c r="R1" s="83" t="str">
        <f>DADOS!$C$2</f>
        <v>R00</v>
      </c>
    </row>
    <row r="2" spans="1:18" s="41" customFormat="1" ht="27.6" customHeight="1" thickBot="1" x14ac:dyDescent="0.25">
      <c r="A2" s="255"/>
      <c r="B2" s="231"/>
      <c r="C2" s="231"/>
      <c r="D2" s="231"/>
      <c r="E2" s="231"/>
      <c r="F2" s="231"/>
      <c r="G2" s="232"/>
      <c r="H2" s="53" t="s">
        <v>11</v>
      </c>
      <c r="I2" s="116">
        <f ca="1">DADOS!$C$4</f>
        <v>44692</v>
      </c>
      <c r="J2" s="255"/>
      <c r="K2" s="231"/>
      <c r="L2" s="231"/>
      <c r="M2" s="231"/>
      <c r="N2" s="231"/>
      <c r="O2" s="231"/>
      <c r="P2" s="232"/>
      <c r="Q2" s="53" t="s">
        <v>11</v>
      </c>
      <c r="R2" s="116">
        <f ca="1">DADOS!$C$4</f>
        <v>44692</v>
      </c>
    </row>
    <row r="3" spans="1:18" s="41" customFormat="1" ht="18" customHeight="1" x14ac:dyDescent="0.2">
      <c r="A3" s="239" t="s">
        <v>12</v>
      </c>
      <c r="B3" s="259" t="s">
        <v>13</v>
      </c>
      <c r="C3" s="260"/>
      <c r="D3" s="260"/>
      <c r="E3" s="261"/>
      <c r="F3" s="239" t="s">
        <v>10</v>
      </c>
      <c r="G3" s="234"/>
      <c r="H3" s="48" t="s">
        <v>14</v>
      </c>
      <c r="I3" s="80"/>
      <c r="J3" s="239" t="s">
        <v>12</v>
      </c>
      <c r="K3" s="259" t="s">
        <v>13</v>
      </c>
      <c r="L3" s="260"/>
      <c r="M3" s="260"/>
      <c r="N3" s="261"/>
      <c r="O3" s="239" t="s">
        <v>10</v>
      </c>
      <c r="P3" s="234"/>
      <c r="Q3" s="48" t="s">
        <v>14</v>
      </c>
      <c r="R3" s="80"/>
    </row>
    <row r="4" spans="1:18" s="41" customFormat="1" ht="55.5" customHeight="1" thickBot="1" x14ac:dyDescent="0.25">
      <c r="A4" s="240"/>
      <c r="B4" s="305" t="str">
        <f>DADOS!$C$3</f>
        <v>PROJETO DE ADEQUAÇÃO VISUAL PARA PREVENÇÃO E COMBATE A INCÊNDIO DAS EDIFICAÇÕES PÚBLICAS DE POUSO ALEGRE</v>
      </c>
      <c r="C4" s="319"/>
      <c r="D4" s="319"/>
      <c r="E4" s="317"/>
      <c r="F4" s="240"/>
      <c r="G4" s="236"/>
      <c r="H4" s="293" t="str">
        <f>DADOS!$C$7</f>
        <v>SINAPI - 03/2022 - Minas Gerais
SETOP - 03/2022 - Minas Gerais</v>
      </c>
      <c r="I4" s="303"/>
      <c r="J4" s="240"/>
      <c r="K4" s="305" t="str">
        <f>DADOS!$C$3</f>
        <v>PROJETO DE ADEQUAÇÃO VISUAL PARA PREVENÇÃO E COMBATE A INCÊNDIO DAS EDIFICAÇÕES PÚBLICAS DE POUSO ALEGRE</v>
      </c>
      <c r="L4" s="319"/>
      <c r="M4" s="319"/>
      <c r="N4" s="317"/>
      <c r="O4" s="240"/>
      <c r="P4" s="236"/>
      <c r="Q4" s="293" t="str">
        <f>DADOS!$C$7</f>
        <v>SINAPI - 03/2022 - Minas Gerais
SETOP - 03/2022 - Minas Gerais</v>
      </c>
      <c r="R4" s="303"/>
    </row>
    <row r="5" spans="1:18" s="41" customFormat="1" ht="21" customHeight="1" thickBot="1" x14ac:dyDescent="0.25">
      <c r="A5" s="240"/>
      <c r="B5" s="305"/>
      <c r="C5" s="319"/>
      <c r="D5" s="319"/>
      <c r="E5" s="317"/>
      <c r="F5" s="240"/>
      <c r="G5" s="236"/>
      <c r="H5" s="81" t="s">
        <v>15</v>
      </c>
      <c r="I5" s="84">
        <f>DADOS!$C$5</f>
        <v>0.26519999999999999</v>
      </c>
      <c r="J5" s="240"/>
      <c r="K5" s="305"/>
      <c r="L5" s="319"/>
      <c r="M5" s="319"/>
      <c r="N5" s="317"/>
      <c r="O5" s="240"/>
      <c r="P5" s="236"/>
      <c r="Q5" s="81" t="s">
        <v>15</v>
      </c>
      <c r="R5" s="84">
        <f>DADOS!$C$5</f>
        <v>0.26519999999999999</v>
      </c>
    </row>
    <row r="6" spans="1:18" s="41" customFormat="1" ht="20.45" customHeight="1" thickBot="1" x14ac:dyDescent="0.25">
      <c r="A6" s="241"/>
      <c r="B6" s="306"/>
      <c r="C6" s="320"/>
      <c r="D6" s="320"/>
      <c r="E6" s="318"/>
      <c r="F6" s="241"/>
      <c r="G6" s="238"/>
      <c r="H6" s="82" t="s">
        <v>16</v>
      </c>
      <c r="I6" s="84">
        <f>DADOS!$C$6</f>
        <v>0.20519999999999999</v>
      </c>
      <c r="J6" s="241"/>
      <c r="K6" s="306"/>
      <c r="L6" s="320"/>
      <c r="M6" s="320"/>
      <c r="N6" s="318"/>
      <c r="O6" s="241"/>
      <c r="P6" s="238"/>
      <c r="Q6" s="82" t="s">
        <v>16</v>
      </c>
      <c r="R6" s="84">
        <f>DADOS!$C$6</f>
        <v>0.20519999999999999</v>
      </c>
    </row>
    <row r="7" spans="1:18" s="41" customFormat="1" ht="7.9" customHeight="1" thickBot="1" x14ac:dyDescent="0.25">
      <c r="A7" s="101"/>
      <c r="B7" s="101"/>
      <c r="C7" s="112"/>
      <c r="D7" s="112"/>
      <c r="E7" s="112"/>
      <c r="F7" s="79"/>
      <c r="G7" s="79"/>
      <c r="H7" s="79"/>
      <c r="I7" s="97"/>
      <c r="J7" s="101"/>
      <c r="K7" s="101"/>
      <c r="L7" s="112"/>
      <c r="M7" s="112"/>
      <c r="N7" s="112"/>
      <c r="O7" s="79"/>
      <c r="P7" s="79"/>
      <c r="Q7" s="79"/>
      <c r="R7" s="97"/>
    </row>
    <row r="8" spans="1:18" s="41" customFormat="1" ht="30" customHeight="1" thickBot="1" x14ac:dyDescent="0.25">
      <c r="A8" s="304" t="str">
        <f>"PROJETO EXECUTIVO - "&amp;$B$4</f>
        <v>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/>
      <c r="J8" s="304" t="str">
        <f>"PROJETO EXECUTIVO - "&amp;$B$4</f>
        <v>PROJETO EXECUTIVO - PROJETO DE ADEQUAÇÃO VISUAL PARA PREVENÇÃO E COMBATE A INCÊNDIO DAS EDIFICAÇÕES PÚBLICAS DE POUSO ALEGRE</v>
      </c>
      <c r="K8" s="304"/>
      <c r="L8" s="304"/>
      <c r="M8" s="304"/>
      <c r="N8" s="304"/>
      <c r="O8" s="304"/>
      <c r="P8" s="304"/>
      <c r="Q8" s="304"/>
      <c r="R8" s="304"/>
    </row>
    <row r="9" spans="1:18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1"/>
      <c r="I9" s="302"/>
      <c r="J9" s="300"/>
      <c r="K9" s="301"/>
      <c r="L9" s="301"/>
      <c r="M9" s="301"/>
      <c r="N9" s="301"/>
      <c r="O9" s="301"/>
      <c r="P9" s="301"/>
      <c r="Q9" s="301"/>
      <c r="R9" s="302"/>
    </row>
    <row r="10" spans="1:18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5" t="s">
        <v>35</v>
      </c>
      <c r="J10" s="87" t="s">
        <v>22</v>
      </c>
      <c r="K10" s="85" t="s">
        <v>25</v>
      </c>
      <c r="L10" s="85" t="s">
        <v>29</v>
      </c>
      <c r="M10" s="85" t="s">
        <v>36</v>
      </c>
      <c r="N10" s="85" t="s">
        <v>37</v>
      </c>
      <c r="O10" s="85" t="s">
        <v>38</v>
      </c>
      <c r="P10" s="85" t="s">
        <v>39</v>
      </c>
      <c r="Q10" s="85" t="s">
        <v>40</v>
      </c>
      <c r="R10" s="85" t="s">
        <v>41</v>
      </c>
    </row>
    <row r="11" spans="1:18" x14ac:dyDescent="0.2">
      <c r="A11" s="119"/>
      <c r="B11" s="119"/>
      <c r="C11" s="119"/>
      <c r="D11" s="119"/>
      <c r="E11" s="117"/>
      <c r="F11" s="117"/>
      <c r="G11" s="117"/>
      <c r="H11" s="117"/>
      <c r="I11" s="117"/>
      <c r="J11" s="119"/>
      <c r="K11" s="119"/>
      <c r="L11" s="119"/>
      <c r="M11" s="119"/>
      <c r="N11" s="117"/>
      <c r="O11" s="117"/>
      <c r="P11" s="117"/>
      <c r="Q11" s="117"/>
      <c r="R11" s="117"/>
    </row>
    <row r="12" spans="1:18" x14ac:dyDescent="0.2">
      <c r="A12" s="152"/>
      <c r="B12" s="152"/>
      <c r="C12" s="152"/>
      <c r="D12" s="152"/>
      <c r="E12" s="152"/>
      <c r="F12" s="153"/>
      <c r="G12" s="153"/>
      <c r="H12" s="153"/>
      <c r="I12" s="153"/>
      <c r="J12" s="152"/>
      <c r="K12" s="152"/>
      <c r="L12" s="152"/>
      <c r="M12" s="152"/>
      <c r="N12" s="152"/>
      <c r="O12" s="153"/>
      <c r="P12" s="153"/>
      <c r="Q12" s="153"/>
      <c r="R12" s="153"/>
    </row>
    <row r="13" spans="1:18" x14ac:dyDescent="0.2">
      <c r="A13" s="152"/>
      <c r="B13" s="152"/>
      <c r="C13" s="152"/>
      <c r="D13" s="152"/>
      <c r="E13" s="152"/>
      <c r="F13" s="153"/>
      <c r="G13" s="153"/>
      <c r="H13" s="153"/>
      <c r="I13" s="153"/>
      <c r="J13" s="152"/>
      <c r="K13" s="152"/>
      <c r="L13" s="152"/>
      <c r="M13" s="152"/>
      <c r="N13" s="152"/>
      <c r="O13" s="153"/>
      <c r="P13" s="153"/>
      <c r="Q13" s="153"/>
      <c r="R13" s="153"/>
    </row>
    <row r="14" spans="1:18" x14ac:dyDescent="0.2">
      <c r="A14" s="152"/>
      <c r="B14" s="152"/>
      <c r="C14" s="152"/>
      <c r="D14" s="152"/>
      <c r="E14" s="152"/>
      <c r="F14" s="153"/>
      <c r="G14" s="153"/>
      <c r="H14" s="153"/>
      <c r="I14" s="153"/>
      <c r="J14" s="152"/>
      <c r="K14" s="152"/>
      <c r="L14" s="152"/>
      <c r="M14" s="152"/>
      <c r="N14" s="152"/>
      <c r="O14" s="153"/>
      <c r="P14" s="153"/>
      <c r="Q14" s="153"/>
      <c r="R14" s="153"/>
    </row>
    <row r="15" spans="1:18" x14ac:dyDescent="0.2">
      <c r="A15" s="152"/>
      <c r="B15" s="152"/>
      <c r="C15" s="152"/>
      <c r="D15" s="152"/>
      <c r="E15" s="152"/>
      <c r="F15" s="153"/>
      <c r="G15" s="153"/>
      <c r="H15" s="153"/>
      <c r="I15" s="153"/>
      <c r="J15" s="152"/>
      <c r="K15" s="152"/>
      <c r="L15" s="152"/>
      <c r="M15" s="152"/>
      <c r="N15" s="152"/>
      <c r="O15" s="153"/>
      <c r="P15" s="153"/>
      <c r="Q15" s="153"/>
      <c r="R15" s="153"/>
    </row>
    <row r="16" spans="1:18" s="11" customFormat="1" x14ac:dyDescent="0.2">
      <c r="A16" s="154"/>
      <c r="B16" s="154"/>
      <c r="C16" s="154"/>
      <c r="D16" s="154"/>
      <c r="E16" s="154"/>
      <c r="F16" s="153"/>
      <c r="G16" s="153"/>
      <c r="H16" s="153"/>
      <c r="I16" s="153"/>
      <c r="J16" s="154"/>
      <c r="K16" s="154"/>
      <c r="L16" s="154"/>
      <c r="M16" s="154"/>
      <c r="N16" s="154"/>
      <c r="O16" s="153"/>
      <c r="P16" s="153"/>
      <c r="Q16" s="153"/>
      <c r="R16" s="153"/>
    </row>
    <row r="17" spans="1:18" s="10" customFormat="1" x14ac:dyDescent="0.2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</row>
    <row r="18" spans="1:18" s="10" customFormat="1" x14ac:dyDescent="0.2">
      <c r="A18" s="155"/>
      <c r="B18" s="155"/>
      <c r="C18" s="155"/>
      <c r="D18" s="155"/>
      <c r="E18" s="156"/>
      <c r="F18" s="155"/>
      <c r="G18" s="155"/>
      <c r="H18" s="155"/>
      <c r="I18" s="155"/>
      <c r="J18" s="155"/>
      <c r="K18" s="155"/>
      <c r="L18" s="155"/>
      <c r="M18" s="155"/>
      <c r="N18" s="156"/>
      <c r="O18" s="155"/>
      <c r="P18" s="155"/>
      <c r="Q18" s="155"/>
      <c r="R18" s="155"/>
    </row>
    <row r="19" spans="1:18" s="10" customFormat="1" ht="15" x14ac:dyDescent="0.2">
      <c r="A19" s="155"/>
      <c r="B19" s="155"/>
      <c r="C19" s="155"/>
      <c r="D19" s="155"/>
      <c r="E19" s="19"/>
      <c r="F19" s="155"/>
      <c r="G19" s="155"/>
      <c r="H19" s="155"/>
      <c r="I19" s="155"/>
      <c r="J19" s="155"/>
      <c r="K19" s="155"/>
      <c r="L19" s="155"/>
      <c r="M19" s="155"/>
      <c r="N19" s="19"/>
      <c r="O19" s="155"/>
      <c r="P19" s="155"/>
      <c r="Q19" s="155"/>
      <c r="R19" s="155"/>
    </row>
    <row r="20" spans="1:18" s="11" customFormat="1" ht="15" x14ac:dyDescent="0.2">
      <c r="A20" s="153"/>
      <c r="B20" s="153"/>
      <c r="C20" s="153"/>
      <c r="D20" s="153"/>
      <c r="E20" s="19"/>
      <c r="F20" s="153"/>
      <c r="G20" s="153"/>
      <c r="H20" s="153"/>
      <c r="I20" s="153"/>
      <c r="J20" s="153"/>
      <c r="K20" s="153"/>
      <c r="L20" s="153"/>
      <c r="M20" s="153"/>
      <c r="N20" s="19"/>
      <c r="O20" s="153"/>
      <c r="P20" s="153"/>
      <c r="Q20" s="153"/>
      <c r="R20" s="153"/>
    </row>
    <row r="21" spans="1:18" s="11" customFormat="1" ht="18" x14ac:dyDescent="0.2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9"/>
      <c r="Q21" s="153"/>
      <c r="R21" s="153"/>
    </row>
    <row r="22" spans="1:18" s="11" customFormat="1" ht="18" x14ac:dyDescent="0.2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9"/>
      <c r="Q22" s="157"/>
      <c r="R22" s="153"/>
    </row>
    <row r="23" spans="1:18" s="11" customFormat="1" ht="15.75" x14ac:dyDescent="0.2">
      <c r="A23" s="153"/>
      <c r="B23" s="153"/>
      <c r="C23" s="1"/>
      <c r="D23" s="1"/>
      <c r="E23" s="132"/>
      <c r="F23" s="153"/>
      <c r="G23" s="153"/>
      <c r="H23" s="153"/>
      <c r="I23" s="153"/>
      <c r="J23" s="153"/>
      <c r="K23" s="153"/>
      <c r="L23" s="1"/>
      <c r="M23" s="1"/>
      <c r="N23" s="132"/>
      <c r="O23" s="153"/>
      <c r="P23" s="153"/>
      <c r="Q23" s="153"/>
      <c r="R23" s="153"/>
    </row>
    <row r="24" spans="1:18" s="11" customFormat="1" x14ac:dyDescent="0.2">
      <c r="A24" s="153"/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</row>
    <row r="25" spans="1:18" s="11" customFormat="1" x14ac:dyDescent="0.2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</row>
    <row r="26" spans="1:18" x14ac:dyDescent="0.2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</row>
    <row r="27" spans="1:18" x14ac:dyDescent="0.2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</row>
    <row r="28" spans="1:18" ht="18" x14ac:dyDescent="0.2">
      <c r="A28" s="160"/>
      <c r="B28" s="160"/>
      <c r="C28" s="15" t="s">
        <v>3</v>
      </c>
      <c r="D28" s="227" t="str">
        <f>DADOS!$C$8</f>
        <v>Eng.ª Civil Flávia Cristina Barbosa</v>
      </c>
      <c r="E28" s="227"/>
      <c r="F28" s="227"/>
      <c r="G28" s="159"/>
      <c r="H28" s="153"/>
      <c r="I28" s="153"/>
      <c r="J28" s="153"/>
      <c r="K28" s="153"/>
      <c r="L28" s="15" t="s">
        <v>3</v>
      </c>
      <c r="M28" s="227" t="str">
        <f>DADOS!$C$8</f>
        <v>Eng.ª Civil Flávia Cristina Barbosa</v>
      </c>
      <c r="N28" s="227"/>
      <c r="O28" s="227"/>
      <c r="P28" s="160"/>
      <c r="Q28" s="160"/>
      <c r="R28" s="160"/>
    </row>
    <row r="29" spans="1:18" ht="18" x14ac:dyDescent="0.2">
      <c r="A29" s="160"/>
      <c r="B29" s="160"/>
      <c r="C29" s="15"/>
      <c r="D29" s="228" t="str">
        <f>"CREA: "&amp;DADOS!$C$9</f>
        <v>CREA: MG- 187.842/D</v>
      </c>
      <c r="E29" s="228"/>
      <c r="F29" s="228"/>
      <c r="G29" s="159"/>
      <c r="H29" s="157"/>
      <c r="I29" s="153"/>
      <c r="J29" s="153"/>
      <c r="K29" s="153"/>
      <c r="L29" s="15"/>
      <c r="M29" s="228" t="str">
        <f>"CREA: "&amp;DADOS!$C$9</f>
        <v>CREA: MG- 187.842/D</v>
      </c>
      <c r="N29" s="228"/>
      <c r="O29" s="228"/>
      <c r="P29" s="160"/>
      <c r="Q29" s="160"/>
      <c r="R29" s="160"/>
    </row>
    <row r="30" spans="1:18" ht="15" x14ac:dyDescent="0.2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1"/>
      <c r="N30" s="161"/>
      <c r="O30" s="161"/>
      <c r="P30" s="160"/>
      <c r="Q30" s="160"/>
      <c r="R30" s="160"/>
    </row>
  </sheetData>
  <mergeCells count="20">
    <mergeCell ref="A8:I8"/>
    <mergeCell ref="A9:I9"/>
    <mergeCell ref="D28:F28"/>
    <mergeCell ref="D29:F29"/>
    <mergeCell ref="J1:P2"/>
    <mergeCell ref="J3:J6"/>
    <mergeCell ref="K3:N3"/>
    <mergeCell ref="O3:P6"/>
    <mergeCell ref="K4:N6"/>
    <mergeCell ref="A1:G2"/>
    <mergeCell ref="A3:A6"/>
    <mergeCell ref="B3:E3"/>
    <mergeCell ref="F3:G6"/>
    <mergeCell ref="B4:E6"/>
    <mergeCell ref="H4:I4"/>
    <mergeCell ref="Q4:R4"/>
    <mergeCell ref="J8:R8"/>
    <mergeCell ref="J9:R9"/>
    <mergeCell ref="M28:O28"/>
    <mergeCell ref="M29:O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fitToWidth="2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9"/>
  <sheetViews>
    <sheetView view="pageBreakPreview" zoomScale="85" zoomScaleNormal="70" zoomScaleSheetLayoutView="85" workbookViewId="0">
      <selection activeCell="D19" sqref="D19"/>
    </sheetView>
  </sheetViews>
  <sheetFormatPr defaultColWidth="9" defaultRowHeight="15" x14ac:dyDescent="0.2"/>
  <cols>
    <col min="1" max="1" width="9.125" style="1" customWidth="1"/>
    <col min="2" max="2" width="17" style="1" customWidth="1"/>
    <col min="3" max="3" width="11.75" style="1" bestFit="1" customWidth="1"/>
    <col min="4" max="4" width="72" style="1" customWidth="1"/>
    <col min="5" max="5" width="16.375" style="1" customWidth="1"/>
    <col min="6" max="7" width="15.25" style="8" customWidth="1"/>
    <col min="8" max="8" width="16.5" style="1" customWidth="1"/>
    <col min="9" max="9" width="18" style="1" bestFit="1" customWidth="1"/>
    <col min="10" max="10" width="16.25" style="1" customWidth="1"/>
    <col min="11" max="16384" width="9" style="1"/>
  </cols>
  <sheetData>
    <row r="1" spans="1:10" s="40" customFormat="1" ht="21.75" customHeight="1" thickBot="1" x14ac:dyDescent="0.3">
      <c r="A1" s="229" t="s">
        <v>49</v>
      </c>
      <c r="B1" s="229"/>
      <c r="C1" s="229"/>
      <c r="D1" s="229"/>
      <c r="E1" s="229"/>
      <c r="F1" s="229"/>
      <c r="G1" s="230"/>
      <c r="H1" s="52" t="s">
        <v>1</v>
      </c>
      <c r="I1" s="54" t="str">
        <f>DADOS!C2</f>
        <v>R00</v>
      </c>
    </row>
    <row r="2" spans="1:10" s="41" customFormat="1" ht="18.75" thickBot="1" x14ac:dyDescent="0.25">
      <c r="A2" s="231"/>
      <c r="B2" s="231"/>
      <c r="C2" s="231"/>
      <c r="D2" s="231"/>
      <c r="E2" s="231"/>
      <c r="F2" s="231"/>
      <c r="G2" s="232"/>
      <c r="H2" s="53" t="s">
        <v>11</v>
      </c>
      <c r="I2" s="115">
        <f ca="1">DADOS!C4</f>
        <v>44692</v>
      </c>
    </row>
    <row r="3" spans="1:10" s="41" customFormat="1" ht="20.25" customHeight="1" x14ac:dyDescent="0.2">
      <c r="A3" s="233" t="s">
        <v>12</v>
      </c>
      <c r="B3" s="233"/>
      <c r="C3" s="234"/>
      <c r="D3" s="51" t="s">
        <v>13</v>
      </c>
      <c r="E3" s="239" t="s">
        <v>10</v>
      </c>
      <c r="F3" s="233"/>
      <c r="G3" s="234"/>
      <c r="H3" s="48" t="s">
        <v>14</v>
      </c>
      <c r="I3" s="42"/>
    </row>
    <row r="4" spans="1:10" s="41" customFormat="1" ht="48" customHeight="1" thickBot="1" x14ac:dyDescent="0.25">
      <c r="A4" s="235"/>
      <c r="B4" s="235"/>
      <c r="C4" s="236"/>
      <c r="D4" s="242" t="str">
        <f>DADOS!C3</f>
        <v>PROJETO DE ADEQUAÇÃO VISUAL PARA PREVENÇÃO E COMBATE A INCÊNDIO DAS EDIFICAÇÕES PÚBLICAS DE POUSO ALEGRE</v>
      </c>
      <c r="E4" s="240"/>
      <c r="F4" s="235"/>
      <c r="G4" s="236"/>
      <c r="H4" s="245" t="str">
        <f>DADOS!C7</f>
        <v>SINAPI - 03/2022 - Minas Gerais
SETOP - 03/2022 - Minas Gerais</v>
      </c>
      <c r="I4" s="246"/>
    </row>
    <row r="5" spans="1:10" s="41" customFormat="1" ht="18" x14ac:dyDescent="0.2">
      <c r="A5" s="235"/>
      <c r="B5" s="235"/>
      <c r="C5" s="236"/>
      <c r="D5" s="242"/>
      <c r="E5" s="240"/>
      <c r="F5" s="235"/>
      <c r="G5" s="236"/>
      <c r="H5" s="48" t="s">
        <v>15</v>
      </c>
      <c r="I5" s="49">
        <f>DADOS!C5</f>
        <v>0.26519999999999999</v>
      </c>
    </row>
    <row r="6" spans="1:10" s="41" customFormat="1" ht="18.75" thickBot="1" x14ac:dyDescent="0.25">
      <c r="A6" s="237"/>
      <c r="B6" s="237"/>
      <c r="C6" s="238"/>
      <c r="D6" s="243"/>
      <c r="E6" s="241"/>
      <c r="F6" s="237"/>
      <c r="G6" s="238"/>
      <c r="H6" s="103" t="s">
        <v>16</v>
      </c>
      <c r="I6" s="50">
        <f>DADOS!C6</f>
        <v>0.20519999999999999</v>
      </c>
    </row>
    <row r="7" spans="1:10" s="43" customFormat="1" ht="7.9" customHeight="1" thickBot="1" x14ac:dyDescent="0.3">
      <c r="A7" s="248"/>
      <c r="B7" s="249"/>
      <c r="C7" s="249"/>
      <c r="D7" s="249"/>
      <c r="E7" s="249"/>
      <c r="F7" s="249"/>
      <c r="G7" s="249"/>
      <c r="H7" s="249"/>
      <c r="I7" s="249"/>
      <c r="J7" s="249"/>
    </row>
    <row r="8" spans="1:10" s="41" customFormat="1" ht="27.6" customHeight="1" thickBot="1" x14ac:dyDescent="0.25">
      <c r="A8" s="244" t="str">
        <f>A1&amp;" DE PROJETO EXECUTIVO - "&amp;D4</f>
        <v>PLANILHA ORÇAMENTÁRIA DE PROJETO EXECUTIVO - PROJETO DE ADEQUAÇÃO VISUAL PARA PREVENÇÃO E COMBATE A INCÊNDIO DAS EDIFICAÇÕES PÚBLICAS DE POUSO ALEGRE</v>
      </c>
      <c r="B8" s="244"/>
      <c r="C8" s="244"/>
      <c r="D8" s="244"/>
      <c r="E8" s="244"/>
      <c r="F8" s="244"/>
      <c r="G8" s="244"/>
      <c r="H8" s="244"/>
      <c r="I8" s="244"/>
    </row>
    <row r="9" spans="1:10" s="43" customFormat="1" ht="7.9" customHeight="1" thickBot="1" x14ac:dyDescent="0.3">
      <c r="A9" s="248"/>
      <c r="B9" s="249"/>
      <c r="C9" s="249"/>
      <c r="D9" s="249"/>
      <c r="E9" s="249"/>
      <c r="F9" s="249"/>
      <c r="G9" s="249"/>
      <c r="H9" s="249"/>
      <c r="I9" s="249"/>
      <c r="J9" s="249"/>
    </row>
    <row r="10" spans="1:10" s="43" customFormat="1" ht="35.450000000000003" customHeight="1" thickBot="1" x14ac:dyDescent="0.3">
      <c r="A10" s="44" t="s">
        <v>22</v>
      </c>
      <c r="B10" s="45" t="s">
        <v>23</v>
      </c>
      <c r="C10" s="45" t="s">
        <v>24</v>
      </c>
      <c r="D10" s="45" t="s">
        <v>25</v>
      </c>
      <c r="E10" s="45" t="s">
        <v>52</v>
      </c>
      <c r="F10" s="45" t="s">
        <v>51</v>
      </c>
      <c r="G10" s="45" t="s">
        <v>50</v>
      </c>
      <c r="H10" s="45" t="s">
        <v>26</v>
      </c>
      <c r="I10" s="46" t="s">
        <v>0</v>
      </c>
      <c r="J10" s="47" t="s">
        <v>27</v>
      </c>
    </row>
    <row r="11" spans="1:10" s="113" customFormat="1" ht="6.75" customHeight="1" x14ac:dyDescent="0.25">
      <c r="A11" s="172"/>
      <c r="B11" s="173"/>
      <c r="C11" s="172"/>
      <c r="D11" s="172"/>
      <c r="E11" s="174"/>
      <c r="F11" s="175"/>
      <c r="G11" s="175"/>
      <c r="H11" s="175"/>
      <c r="I11" s="175"/>
      <c r="J11" s="47"/>
    </row>
    <row r="12" spans="1:10" s="164" customFormat="1" ht="15.75" x14ac:dyDescent="0.2">
      <c r="A12" s="212" t="s">
        <v>58</v>
      </c>
      <c r="B12" s="212"/>
      <c r="C12" s="212"/>
      <c r="D12" s="212" t="s">
        <v>59</v>
      </c>
      <c r="E12" s="212"/>
      <c r="F12" s="213"/>
      <c r="G12" s="212"/>
      <c r="H12" s="212"/>
      <c r="I12" s="214">
        <v>6041.06</v>
      </c>
      <c r="J12" s="215">
        <v>6.407073695463919E-2</v>
      </c>
    </row>
    <row r="13" spans="1:10" s="164" customFormat="1" ht="15.75" x14ac:dyDescent="0.2">
      <c r="A13" s="212" t="s">
        <v>330</v>
      </c>
      <c r="B13" s="212"/>
      <c r="C13" s="212"/>
      <c r="D13" s="212" t="s">
        <v>331</v>
      </c>
      <c r="E13" s="212"/>
      <c r="F13" s="213"/>
      <c r="G13" s="212"/>
      <c r="H13" s="212"/>
      <c r="I13" s="214">
        <v>407.94</v>
      </c>
      <c r="J13" s="215">
        <v>4.3265613043531291E-3</v>
      </c>
    </row>
    <row r="14" spans="1:10" s="164" customFormat="1" x14ac:dyDescent="0.2">
      <c r="A14" s="186" t="s">
        <v>60</v>
      </c>
      <c r="B14" s="165" t="s">
        <v>61</v>
      </c>
      <c r="C14" s="186" t="s">
        <v>62</v>
      </c>
      <c r="D14" s="186" t="s">
        <v>63</v>
      </c>
      <c r="E14" s="166" t="s">
        <v>64</v>
      </c>
      <c r="F14" s="165">
        <v>2</v>
      </c>
      <c r="G14" s="167">
        <v>129.68</v>
      </c>
      <c r="H14" s="167">
        <v>164.07</v>
      </c>
      <c r="I14" s="167">
        <v>328.14</v>
      </c>
      <c r="J14" s="216">
        <v>3.4802123508614891E-3</v>
      </c>
    </row>
    <row r="15" spans="1:10" s="164" customFormat="1" x14ac:dyDescent="0.2">
      <c r="A15" s="186" t="s">
        <v>332</v>
      </c>
      <c r="B15" s="165" t="s">
        <v>65</v>
      </c>
      <c r="C15" s="186" t="s">
        <v>66</v>
      </c>
      <c r="D15" s="186" t="s">
        <v>67</v>
      </c>
      <c r="E15" s="166" t="s">
        <v>68</v>
      </c>
      <c r="F15" s="165">
        <v>20</v>
      </c>
      <c r="G15" s="167">
        <v>3.16</v>
      </c>
      <c r="H15" s="167">
        <v>3.99</v>
      </c>
      <c r="I15" s="167">
        <v>79.8</v>
      </c>
      <c r="J15" s="216">
        <v>8.4634895349164016E-4</v>
      </c>
    </row>
    <row r="16" spans="1:10" s="164" customFormat="1" ht="15.75" x14ac:dyDescent="0.2">
      <c r="A16" s="212" t="s">
        <v>333</v>
      </c>
      <c r="B16" s="212"/>
      <c r="C16" s="212"/>
      <c r="D16" s="212" t="s">
        <v>334</v>
      </c>
      <c r="E16" s="212"/>
      <c r="F16" s="213"/>
      <c r="G16" s="212"/>
      <c r="H16" s="212"/>
      <c r="I16" s="214">
        <v>1752.66</v>
      </c>
      <c r="J16" s="215">
        <v>1.858849569958218E-2</v>
      </c>
    </row>
    <row r="17" spans="1:10" s="164" customFormat="1" ht="30" x14ac:dyDescent="0.2">
      <c r="A17" s="168" t="s">
        <v>335</v>
      </c>
      <c r="B17" s="169" t="s">
        <v>69</v>
      </c>
      <c r="C17" s="168" t="s">
        <v>62</v>
      </c>
      <c r="D17" s="168" t="s">
        <v>70</v>
      </c>
      <c r="E17" s="170" t="s">
        <v>71</v>
      </c>
      <c r="F17" s="169">
        <v>2</v>
      </c>
      <c r="G17" s="217">
        <v>174.37</v>
      </c>
      <c r="H17" s="217">
        <v>209.67</v>
      </c>
      <c r="I17" s="217">
        <v>419.34</v>
      </c>
      <c r="J17" s="218">
        <v>4.4474682977090774E-3</v>
      </c>
    </row>
    <row r="18" spans="1:10" s="164" customFormat="1" x14ac:dyDescent="0.2">
      <c r="A18" s="186" t="s">
        <v>72</v>
      </c>
      <c r="B18" s="165" t="s">
        <v>73</v>
      </c>
      <c r="C18" s="186" t="s">
        <v>62</v>
      </c>
      <c r="D18" s="186" t="s">
        <v>74</v>
      </c>
      <c r="E18" s="166" t="s">
        <v>71</v>
      </c>
      <c r="F18" s="165">
        <v>2</v>
      </c>
      <c r="G18" s="167">
        <v>37.770000000000003</v>
      </c>
      <c r="H18" s="167">
        <v>47.78</v>
      </c>
      <c r="I18" s="167">
        <v>95.56</v>
      </c>
      <c r="J18" s="216">
        <v>1.013497568867934E-3</v>
      </c>
    </row>
    <row r="19" spans="1:10" s="164" customFormat="1" ht="30" x14ac:dyDescent="0.2">
      <c r="A19" s="186" t="s">
        <v>75</v>
      </c>
      <c r="B19" s="165" t="s">
        <v>76</v>
      </c>
      <c r="C19" s="186" t="s">
        <v>62</v>
      </c>
      <c r="D19" s="186" t="s">
        <v>77</v>
      </c>
      <c r="E19" s="166" t="s">
        <v>78</v>
      </c>
      <c r="F19" s="165">
        <v>2</v>
      </c>
      <c r="G19" s="167">
        <v>18.46</v>
      </c>
      <c r="H19" s="167">
        <v>23.35</v>
      </c>
      <c r="I19" s="167">
        <v>46.7</v>
      </c>
      <c r="J19" s="216">
        <v>4.9529443769498244E-4</v>
      </c>
    </row>
    <row r="20" spans="1:10" s="164" customFormat="1" ht="30" x14ac:dyDescent="0.2">
      <c r="A20" s="186" t="s">
        <v>336</v>
      </c>
      <c r="B20" s="165" t="s">
        <v>79</v>
      </c>
      <c r="C20" s="186" t="s">
        <v>80</v>
      </c>
      <c r="D20" s="186" t="s">
        <v>81</v>
      </c>
      <c r="E20" s="166" t="s">
        <v>82</v>
      </c>
      <c r="F20" s="165">
        <v>5</v>
      </c>
      <c r="G20" s="167">
        <v>28.02</v>
      </c>
      <c r="H20" s="167">
        <v>35.450000000000003</v>
      </c>
      <c r="I20" s="167">
        <v>177.25</v>
      </c>
      <c r="J20" s="216">
        <v>1.8798916291527972E-3</v>
      </c>
    </row>
    <row r="21" spans="1:10" s="164" customFormat="1" x14ac:dyDescent="0.2">
      <c r="A21" s="186" t="s">
        <v>83</v>
      </c>
      <c r="B21" s="165" t="s">
        <v>84</v>
      </c>
      <c r="C21" s="186" t="s">
        <v>62</v>
      </c>
      <c r="D21" s="186" t="s">
        <v>85</v>
      </c>
      <c r="E21" s="166" t="s">
        <v>71</v>
      </c>
      <c r="F21" s="165">
        <v>5</v>
      </c>
      <c r="G21" s="167">
        <v>92.86</v>
      </c>
      <c r="H21" s="167">
        <v>117.48</v>
      </c>
      <c r="I21" s="167">
        <v>587.4</v>
      </c>
      <c r="J21" s="216">
        <v>6.2298919208144043E-3</v>
      </c>
    </row>
    <row r="22" spans="1:10" s="164" customFormat="1" x14ac:dyDescent="0.2">
      <c r="A22" s="186" t="s">
        <v>337</v>
      </c>
      <c r="B22" s="165" t="s">
        <v>86</v>
      </c>
      <c r="C22" s="186" t="s">
        <v>66</v>
      </c>
      <c r="D22" s="186" t="s">
        <v>87</v>
      </c>
      <c r="E22" s="166" t="s">
        <v>71</v>
      </c>
      <c r="F22" s="165">
        <v>2</v>
      </c>
      <c r="G22" s="167">
        <v>18.940000000000001</v>
      </c>
      <c r="H22" s="167">
        <v>23.96</v>
      </c>
      <c r="I22" s="167">
        <v>47.92</v>
      </c>
      <c r="J22" s="216">
        <v>5.0823360715939099E-4</v>
      </c>
    </row>
    <row r="23" spans="1:10" s="164" customFormat="1" x14ac:dyDescent="0.2">
      <c r="A23" s="168" t="s">
        <v>338</v>
      </c>
      <c r="B23" s="169" t="s">
        <v>88</v>
      </c>
      <c r="C23" s="168" t="s">
        <v>62</v>
      </c>
      <c r="D23" s="168" t="s">
        <v>89</v>
      </c>
      <c r="E23" s="170" t="s">
        <v>82</v>
      </c>
      <c r="F23" s="169">
        <v>1</v>
      </c>
      <c r="G23" s="217">
        <v>71.73</v>
      </c>
      <c r="H23" s="217">
        <v>86.25</v>
      </c>
      <c r="I23" s="217">
        <v>86.25</v>
      </c>
      <c r="J23" s="218">
        <v>9.1475685762724263E-4</v>
      </c>
    </row>
    <row r="24" spans="1:10" s="164" customFormat="1" ht="30" x14ac:dyDescent="0.2">
      <c r="A24" s="186" t="s">
        <v>339</v>
      </c>
      <c r="B24" s="165" t="s">
        <v>90</v>
      </c>
      <c r="C24" s="186" t="s">
        <v>66</v>
      </c>
      <c r="D24" s="186" t="s">
        <v>91</v>
      </c>
      <c r="E24" s="166" t="s">
        <v>71</v>
      </c>
      <c r="F24" s="165">
        <v>2</v>
      </c>
      <c r="G24" s="167">
        <v>21.05</v>
      </c>
      <c r="H24" s="167">
        <v>26.63</v>
      </c>
      <c r="I24" s="167">
        <v>53.26</v>
      </c>
      <c r="J24" s="216">
        <v>5.648689882577037E-4</v>
      </c>
    </row>
    <row r="25" spans="1:10" s="164" customFormat="1" ht="30" x14ac:dyDescent="0.2">
      <c r="A25" s="186" t="s">
        <v>340</v>
      </c>
      <c r="B25" s="165" t="s">
        <v>92</v>
      </c>
      <c r="C25" s="186" t="s">
        <v>66</v>
      </c>
      <c r="D25" s="186" t="s">
        <v>93</v>
      </c>
      <c r="E25" s="166" t="s">
        <v>71</v>
      </c>
      <c r="F25" s="165">
        <v>2</v>
      </c>
      <c r="G25" s="167">
        <v>21.15</v>
      </c>
      <c r="H25" s="167">
        <v>26.75</v>
      </c>
      <c r="I25" s="167">
        <v>53.5</v>
      </c>
      <c r="J25" s="216">
        <v>5.6741439864414474E-4</v>
      </c>
    </row>
    <row r="26" spans="1:10" s="164" customFormat="1" x14ac:dyDescent="0.2">
      <c r="A26" s="186" t="s">
        <v>341</v>
      </c>
      <c r="B26" s="165" t="s">
        <v>94</v>
      </c>
      <c r="C26" s="186" t="s">
        <v>66</v>
      </c>
      <c r="D26" s="186" t="s">
        <v>95</v>
      </c>
      <c r="E26" s="166" t="s">
        <v>71</v>
      </c>
      <c r="F26" s="165">
        <v>2</v>
      </c>
      <c r="G26" s="167">
        <v>20.9</v>
      </c>
      <c r="H26" s="167">
        <v>26.44</v>
      </c>
      <c r="I26" s="167">
        <v>52.88</v>
      </c>
      <c r="J26" s="216">
        <v>5.6083875514583879E-4</v>
      </c>
    </row>
    <row r="27" spans="1:10" s="164" customFormat="1" x14ac:dyDescent="0.2">
      <c r="A27" s="168" t="s">
        <v>342</v>
      </c>
      <c r="B27" s="169" t="s">
        <v>96</v>
      </c>
      <c r="C27" s="168" t="s">
        <v>62</v>
      </c>
      <c r="D27" s="168" t="s">
        <v>97</v>
      </c>
      <c r="E27" s="170" t="s">
        <v>71</v>
      </c>
      <c r="F27" s="169">
        <v>2</v>
      </c>
      <c r="G27" s="217">
        <v>42.37</v>
      </c>
      <c r="H27" s="217">
        <v>50.94</v>
      </c>
      <c r="I27" s="217">
        <v>101.88</v>
      </c>
      <c r="J27" s="218">
        <v>1.0805267090442142E-3</v>
      </c>
    </row>
    <row r="28" spans="1:10" s="164" customFormat="1" ht="30" x14ac:dyDescent="0.2">
      <c r="A28" s="186" t="s">
        <v>98</v>
      </c>
      <c r="B28" s="165" t="s">
        <v>99</v>
      </c>
      <c r="C28" s="186" t="s">
        <v>62</v>
      </c>
      <c r="D28" s="186" t="s">
        <v>100</v>
      </c>
      <c r="E28" s="166" t="s">
        <v>71</v>
      </c>
      <c r="F28" s="165">
        <v>3</v>
      </c>
      <c r="G28" s="167">
        <v>8.1</v>
      </c>
      <c r="H28" s="167">
        <v>10.24</v>
      </c>
      <c r="I28" s="167">
        <v>30.72</v>
      </c>
      <c r="J28" s="216">
        <v>3.2581252946445094E-4</v>
      </c>
    </row>
    <row r="29" spans="1:10" s="164" customFormat="1" ht="15.75" x14ac:dyDescent="0.2">
      <c r="A29" s="212" t="s">
        <v>343</v>
      </c>
      <c r="B29" s="212"/>
      <c r="C29" s="212"/>
      <c r="D29" s="212" t="s">
        <v>344</v>
      </c>
      <c r="E29" s="212"/>
      <c r="F29" s="213"/>
      <c r="G29" s="212"/>
      <c r="H29" s="212"/>
      <c r="I29" s="214">
        <v>3880.46</v>
      </c>
      <c r="J29" s="215">
        <v>4.1155679950703884E-2</v>
      </c>
    </row>
    <row r="30" spans="1:10" s="164" customFormat="1" ht="30" x14ac:dyDescent="0.2">
      <c r="A30" s="168" t="s">
        <v>345</v>
      </c>
      <c r="B30" s="169" t="s">
        <v>69</v>
      </c>
      <c r="C30" s="168" t="s">
        <v>62</v>
      </c>
      <c r="D30" s="168" t="s">
        <v>70</v>
      </c>
      <c r="E30" s="170" t="s">
        <v>71</v>
      </c>
      <c r="F30" s="169">
        <v>3</v>
      </c>
      <c r="G30" s="217">
        <v>174.37</v>
      </c>
      <c r="H30" s="217">
        <v>209.67</v>
      </c>
      <c r="I30" s="217">
        <v>629.01</v>
      </c>
      <c r="J30" s="218">
        <v>6.6712024465636162E-3</v>
      </c>
    </row>
    <row r="31" spans="1:10" s="164" customFormat="1" x14ac:dyDescent="0.2">
      <c r="A31" s="186" t="s">
        <v>346</v>
      </c>
      <c r="B31" s="165" t="s">
        <v>73</v>
      </c>
      <c r="C31" s="186" t="s">
        <v>62</v>
      </c>
      <c r="D31" s="186" t="s">
        <v>74</v>
      </c>
      <c r="E31" s="166" t="s">
        <v>71</v>
      </c>
      <c r="F31" s="165">
        <v>3</v>
      </c>
      <c r="G31" s="167">
        <v>37.770000000000003</v>
      </c>
      <c r="H31" s="167">
        <v>47.78</v>
      </c>
      <c r="I31" s="167">
        <v>143.34</v>
      </c>
      <c r="J31" s="216">
        <v>1.520246353301901E-3</v>
      </c>
    </row>
    <row r="32" spans="1:10" s="164" customFormat="1" ht="30" x14ac:dyDescent="0.2">
      <c r="A32" s="186" t="s">
        <v>347</v>
      </c>
      <c r="B32" s="165" t="s">
        <v>76</v>
      </c>
      <c r="C32" s="186" t="s">
        <v>62</v>
      </c>
      <c r="D32" s="186" t="s">
        <v>77</v>
      </c>
      <c r="E32" s="166" t="s">
        <v>78</v>
      </c>
      <c r="F32" s="165">
        <v>3</v>
      </c>
      <c r="G32" s="167">
        <v>18.46</v>
      </c>
      <c r="H32" s="167">
        <v>23.35</v>
      </c>
      <c r="I32" s="167">
        <v>70.05</v>
      </c>
      <c r="J32" s="216">
        <v>7.429416565424736E-4</v>
      </c>
    </row>
    <row r="33" spans="1:10" s="164" customFormat="1" ht="30" x14ac:dyDescent="0.2">
      <c r="A33" s="186" t="s">
        <v>348</v>
      </c>
      <c r="B33" s="165" t="s">
        <v>79</v>
      </c>
      <c r="C33" s="186" t="s">
        <v>80</v>
      </c>
      <c r="D33" s="186" t="s">
        <v>81</v>
      </c>
      <c r="E33" s="166" t="s">
        <v>82</v>
      </c>
      <c r="F33" s="165">
        <v>16</v>
      </c>
      <c r="G33" s="167">
        <v>28.02</v>
      </c>
      <c r="H33" s="167">
        <v>35.450000000000003</v>
      </c>
      <c r="I33" s="167">
        <v>567.20000000000005</v>
      </c>
      <c r="J33" s="216">
        <v>6.0156532132889509E-3</v>
      </c>
    </row>
    <row r="34" spans="1:10" s="164" customFormat="1" x14ac:dyDescent="0.2">
      <c r="A34" s="186" t="s">
        <v>349</v>
      </c>
      <c r="B34" s="165" t="s">
        <v>84</v>
      </c>
      <c r="C34" s="186" t="s">
        <v>62</v>
      </c>
      <c r="D34" s="186" t="s">
        <v>85</v>
      </c>
      <c r="E34" s="166" t="s">
        <v>71</v>
      </c>
      <c r="F34" s="165">
        <v>16</v>
      </c>
      <c r="G34" s="167">
        <v>92.86</v>
      </c>
      <c r="H34" s="167">
        <v>117.48</v>
      </c>
      <c r="I34" s="167">
        <v>1879.68</v>
      </c>
      <c r="J34" s="216">
        <v>1.9935654146606092E-2</v>
      </c>
    </row>
    <row r="35" spans="1:10" s="164" customFormat="1" x14ac:dyDescent="0.2">
      <c r="A35" s="186" t="s">
        <v>350</v>
      </c>
      <c r="B35" s="165" t="s">
        <v>86</v>
      </c>
      <c r="C35" s="186" t="s">
        <v>66</v>
      </c>
      <c r="D35" s="186" t="s">
        <v>87</v>
      </c>
      <c r="E35" s="166" t="s">
        <v>71</v>
      </c>
      <c r="F35" s="165">
        <v>3</v>
      </c>
      <c r="G35" s="167">
        <v>18.940000000000001</v>
      </c>
      <c r="H35" s="167">
        <v>23.96</v>
      </c>
      <c r="I35" s="167">
        <v>71.88</v>
      </c>
      <c r="J35" s="216">
        <v>7.6235041073908637E-4</v>
      </c>
    </row>
    <row r="36" spans="1:10" s="164" customFormat="1" x14ac:dyDescent="0.2">
      <c r="A36" s="168" t="s">
        <v>351</v>
      </c>
      <c r="B36" s="169" t="s">
        <v>88</v>
      </c>
      <c r="C36" s="168" t="s">
        <v>62</v>
      </c>
      <c r="D36" s="168" t="s">
        <v>89</v>
      </c>
      <c r="E36" s="170" t="s">
        <v>82</v>
      </c>
      <c r="F36" s="169">
        <v>1</v>
      </c>
      <c r="G36" s="217">
        <v>71.73</v>
      </c>
      <c r="H36" s="217">
        <v>86.25</v>
      </c>
      <c r="I36" s="217">
        <v>86.25</v>
      </c>
      <c r="J36" s="218">
        <v>9.1475685762724263E-4</v>
      </c>
    </row>
    <row r="37" spans="1:10" s="164" customFormat="1" ht="30" x14ac:dyDescent="0.2">
      <c r="A37" s="186" t="s">
        <v>352</v>
      </c>
      <c r="B37" s="165" t="s">
        <v>90</v>
      </c>
      <c r="C37" s="186" t="s">
        <v>66</v>
      </c>
      <c r="D37" s="186" t="s">
        <v>91</v>
      </c>
      <c r="E37" s="166" t="s">
        <v>71</v>
      </c>
      <c r="F37" s="165">
        <v>2</v>
      </c>
      <c r="G37" s="167">
        <v>21.05</v>
      </c>
      <c r="H37" s="167">
        <v>26.63</v>
      </c>
      <c r="I37" s="167">
        <v>53.26</v>
      </c>
      <c r="J37" s="216">
        <v>5.648689882577037E-4</v>
      </c>
    </row>
    <row r="38" spans="1:10" s="164" customFormat="1" ht="30" x14ac:dyDescent="0.2">
      <c r="A38" s="186" t="s">
        <v>353</v>
      </c>
      <c r="B38" s="165" t="s">
        <v>92</v>
      </c>
      <c r="C38" s="186" t="s">
        <v>66</v>
      </c>
      <c r="D38" s="186" t="s">
        <v>93</v>
      </c>
      <c r="E38" s="166" t="s">
        <v>71</v>
      </c>
      <c r="F38" s="165">
        <v>3</v>
      </c>
      <c r="G38" s="167">
        <v>21.15</v>
      </c>
      <c r="H38" s="167">
        <v>26.75</v>
      </c>
      <c r="I38" s="167">
        <v>80.25</v>
      </c>
      <c r="J38" s="216">
        <v>8.5112159796621705E-4</v>
      </c>
    </row>
    <row r="39" spans="1:10" s="164" customFormat="1" x14ac:dyDescent="0.2">
      <c r="A39" s="186" t="s">
        <v>354</v>
      </c>
      <c r="B39" s="165" t="s">
        <v>94</v>
      </c>
      <c r="C39" s="186" t="s">
        <v>66</v>
      </c>
      <c r="D39" s="186" t="s">
        <v>95</v>
      </c>
      <c r="E39" s="166" t="s">
        <v>71</v>
      </c>
      <c r="F39" s="165">
        <v>4</v>
      </c>
      <c r="G39" s="167">
        <v>20.9</v>
      </c>
      <c r="H39" s="167">
        <v>26.44</v>
      </c>
      <c r="I39" s="167">
        <v>105.76</v>
      </c>
      <c r="J39" s="216">
        <v>1.1216775102916776E-3</v>
      </c>
    </row>
    <row r="40" spans="1:10" s="164" customFormat="1" x14ac:dyDescent="0.2">
      <c r="A40" s="168" t="s">
        <v>355</v>
      </c>
      <c r="B40" s="169" t="s">
        <v>96</v>
      </c>
      <c r="C40" s="168" t="s">
        <v>62</v>
      </c>
      <c r="D40" s="168" t="s">
        <v>97</v>
      </c>
      <c r="E40" s="170" t="s">
        <v>71</v>
      </c>
      <c r="F40" s="169">
        <v>3</v>
      </c>
      <c r="G40" s="217">
        <v>42.37</v>
      </c>
      <c r="H40" s="217">
        <v>50.94</v>
      </c>
      <c r="I40" s="217">
        <v>152.82</v>
      </c>
      <c r="J40" s="218">
        <v>1.6207900635663215E-3</v>
      </c>
    </row>
    <row r="41" spans="1:10" s="164" customFormat="1" ht="30" x14ac:dyDescent="0.2">
      <c r="A41" s="186" t="s">
        <v>356</v>
      </c>
      <c r="B41" s="165" t="s">
        <v>99</v>
      </c>
      <c r="C41" s="186" t="s">
        <v>62</v>
      </c>
      <c r="D41" s="186" t="s">
        <v>100</v>
      </c>
      <c r="E41" s="166" t="s">
        <v>71</v>
      </c>
      <c r="F41" s="165">
        <v>4</v>
      </c>
      <c r="G41" s="167">
        <v>8.1</v>
      </c>
      <c r="H41" s="167">
        <v>10.24</v>
      </c>
      <c r="I41" s="167">
        <v>40.96</v>
      </c>
      <c r="J41" s="216">
        <v>4.3441670595260125E-4</v>
      </c>
    </row>
    <row r="42" spans="1:10" s="164" customFormat="1" ht="15.75" x14ac:dyDescent="0.2">
      <c r="A42" s="212" t="s">
        <v>101</v>
      </c>
      <c r="B42" s="212"/>
      <c r="C42" s="212"/>
      <c r="D42" s="212" t="s">
        <v>113</v>
      </c>
      <c r="E42" s="212"/>
      <c r="F42" s="213"/>
      <c r="G42" s="212"/>
      <c r="H42" s="212"/>
      <c r="I42" s="214">
        <v>5136.83</v>
      </c>
      <c r="J42" s="215">
        <v>5.4480585147424335E-2</v>
      </c>
    </row>
    <row r="43" spans="1:10" s="164" customFormat="1" ht="15.75" x14ac:dyDescent="0.2">
      <c r="A43" s="212" t="s">
        <v>357</v>
      </c>
      <c r="B43" s="212"/>
      <c r="C43" s="212"/>
      <c r="D43" s="212" t="s">
        <v>331</v>
      </c>
      <c r="E43" s="212"/>
      <c r="F43" s="213"/>
      <c r="G43" s="212"/>
      <c r="H43" s="212"/>
      <c r="I43" s="214">
        <v>203.97</v>
      </c>
      <c r="J43" s="215">
        <v>2.1632806521765646E-3</v>
      </c>
    </row>
    <row r="44" spans="1:10" s="164" customFormat="1" x14ac:dyDescent="0.2">
      <c r="A44" s="186" t="s">
        <v>358</v>
      </c>
      <c r="B44" s="165" t="s">
        <v>61</v>
      </c>
      <c r="C44" s="186" t="s">
        <v>62</v>
      </c>
      <c r="D44" s="186" t="s">
        <v>63</v>
      </c>
      <c r="E44" s="166" t="s">
        <v>64</v>
      </c>
      <c r="F44" s="165">
        <v>1</v>
      </c>
      <c r="G44" s="167">
        <v>129.68</v>
      </c>
      <c r="H44" s="167">
        <v>164.07</v>
      </c>
      <c r="I44" s="167">
        <v>164.07</v>
      </c>
      <c r="J44" s="216">
        <v>1.7401061754307445E-3</v>
      </c>
    </row>
    <row r="45" spans="1:10" s="164" customFormat="1" x14ac:dyDescent="0.2">
      <c r="A45" s="186" t="s">
        <v>359</v>
      </c>
      <c r="B45" s="165" t="s">
        <v>65</v>
      </c>
      <c r="C45" s="186" t="s">
        <v>66</v>
      </c>
      <c r="D45" s="186" t="s">
        <v>67</v>
      </c>
      <c r="E45" s="166" t="s">
        <v>68</v>
      </c>
      <c r="F45" s="165">
        <v>10</v>
      </c>
      <c r="G45" s="167">
        <v>3.16</v>
      </c>
      <c r="H45" s="167">
        <v>3.99</v>
      </c>
      <c r="I45" s="167">
        <v>39.9</v>
      </c>
      <c r="J45" s="216">
        <v>4.2317447674582008E-4</v>
      </c>
    </row>
    <row r="46" spans="1:10" s="164" customFormat="1" ht="15.75" x14ac:dyDescent="0.2">
      <c r="A46" s="212" t="s">
        <v>360</v>
      </c>
      <c r="B46" s="212"/>
      <c r="C46" s="212"/>
      <c r="D46" s="212" t="s">
        <v>361</v>
      </c>
      <c r="E46" s="212"/>
      <c r="F46" s="213"/>
      <c r="G46" s="212"/>
      <c r="H46" s="212"/>
      <c r="I46" s="214">
        <v>4932.8599999999997</v>
      </c>
      <c r="J46" s="215">
        <v>5.2317304495247768E-2</v>
      </c>
    </row>
    <row r="47" spans="1:10" s="164" customFormat="1" ht="30" x14ac:dyDescent="0.2">
      <c r="A47" s="168" t="s">
        <v>362</v>
      </c>
      <c r="B47" s="169" t="s">
        <v>69</v>
      </c>
      <c r="C47" s="168" t="s">
        <v>62</v>
      </c>
      <c r="D47" s="168" t="s">
        <v>70</v>
      </c>
      <c r="E47" s="170" t="s">
        <v>71</v>
      </c>
      <c r="F47" s="169">
        <v>5</v>
      </c>
      <c r="G47" s="217">
        <v>174.37</v>
      </c>
      <c r="H47" s="217">
        <v>209.67</v>
      </c>
      <c r="I47" s="217">
        <v>1048.3499999999999</v>
      </c>
      <c r="J47" s="218">
        <v>1.1118670744272694E-2</v>
      </c>
    </row>
    <row r="48" spans="1:10" s="164" customFormat="1" x14ac:dyDescent="0.2">
      <c r="A48" s="186" t="s">
        <v>363</v>
      </c>
      <c r="B48" s="165" t="s">
        <v>73</v>
      </c>
      <c r="C48" s="186" t="s">
        <v>62</v>
      </c>
      <c r="D48" s="186" t="s">
        <v>74</v>
      </c>
      <c r="E48" s="166" t="s">
        <v>71</v>
      </c>
      <c r="F48" s="165">
        <v>5</v>
      </c>
      <c r="G48" s="167">
        <v>37.770000000000003</v>
      </c>
      <c r="H48" s="167">
        <v>47.78</v>
      </c>
      <c r="I48" s="167">
        <v>238.9</v>
      </c>
      <c r="J48" s="216">
        <v>2.533743922169835E-3</v>
      </c>
    </row>
    <row r="49" spans="1:10" s="164" customFormat="1" ht="30" x14ac:dyDescent="0.2">
      <c r="A49" s="186" t="s">
        <v>364</v>
      </c>
      <c r="B49" s="165" t="s">
        <v>76</v>
      </c>
      <c r="C49" s="186" t="s">
        <v>62</v>
      </c>
      <c r="D49" s="186" t="s">
        <v>77</v>
      </c>
      <c r="E49" s="166" t="s">
        <v>78</v>
      </c>
      <c r="F49" s="165">
        <v>5</v>
      </c>
      <c r="G49" s="167">
        <v>18.46</v>
      </c>
      <c r="H49" s="167">
        <v>23.35</v>
      </c>
      <c r="I49" s="167">
        <v>116.75</v>
      </c>
      <c r="J49" s="216">
        <v>1.2382360942374559E-3</v>
      </c>
    </row>
    <row r="50" spans="1:10" s="164" customFormat="1" ht="30" x14ac:dyDescent="0.2">
      <c r="A50" s="186" t="s">
        <v>365</v>
      </c>
      <c r="B50" s="165" t="s">
        <v>79</v>
      </c>
      <c r="C50" s="186" t="s">
        <v>80</v>
      </c>
      <c r="D50" s="186" t="s">
        <v>81</v>
      </c>
      <c r="E50" s="166" t="s">
        <v>82</v>
      </c>
      <c r="F50" s="165">
        <v>19</v>
      </c>
      <c r="G50" s="167">
        <v>28.02</v>
      </c>
      <c r="H50" s="167">
        <v>35.450000000000003</v>
      </c>
      <c r="I50" s="167">
        <v>673.55</v>
      </c>
      <c r="J50" s="216">
        <v>7.1435881907806293E-3</v>
      </c>
    </row>
    <row r="51" spans="1:10" s="164" customFormat="1" x14ac:dyDescent="0.2">
      <c r="A51" s="186" t="s">
        <v>366</v>
      </c>
      <c r="B51" s="165" t="s">
        <v>84</v>
      </c>
      <c r="C51" s="186" t="s">
        <v>62</v>
      </c>
      <c r="D51" s="186" t="s">
        <v>85</v>
      </c>
      <c r="E51" s="166" t="s">
        <v>71</v>
      </c>
      <c r="F51" s="165">
        <v>19</v>
      </c>
      <c r="G51" s="167">
        <v>92.86</v>
      </c>
      <c r="H51" s="167">
        <v>117.48</v>
      </c>
      <c r="I51" s="167">
        <v>2232.12</v>
      </c>
      <c r="J51" s="216">
        <v>2.3673589299094737E-2</v>
      </c>
    </row>
    <row r="52" spans="1:10" s="164" customFormat="1" x14ac:dyDescent="0.2">
      <c r="A52" s="186" t="s">
        <v>367</v>
      </c>
      <c r="B52" s="165" t="s">
        <v>86</v>
      </c>
      <c r="C52" s="186" t="s">
        <v>66</v>
      </c>
      <c r="D52" s="186" t="s">
        <v>87</v>
      </c>
      <c r="E52" s="166" t="s">
        <v>71</v>
      </c>
      <c r="F52" s="165">
        <v>5</v>
      </c>
      <c r="G52" s="167">
        <v>18.940000000000001</v>
      </c>
      <c r="H52" s="167">
        <v>23.96</v>
      </c>
      <c r="I52" s="167">
        <v>119.8</v>
      </c>
      <c r="J52" s="216">
        <v>1.2705840178984774E-3</v>
      </c>
    </row>
    <row r="53" spans="1:10" s="164" customFormat="1" x14ac:dyDescent="0.2">
      <c r="A53" s="168" t="s">
        <v>368</v>
      </c>
      <c r="B53" s="169" t="s">
        <v>88</v>
      </c>
      <c r="C53" s="168" t="s">
        <v>62</v>
      </c>
      <c r="D53" s="168" t="s">
        <v>89</v>
      </c>
      <c r="E53" s="170" t="s">
        <v>82</v>
      </c>
      <c r="F53" s="169">
        <v>1</v>
      </c>
      <c r="G53" s="217">
        <v>71.73</v>
      </c>
      <c r="H53" s="217">
        <v>86.25</v>
      </c>
      <c r="I53" s="217">
        <v>86.25</v>
      </c>
      <c r="J53" s="218">
        <v>9.1475685762724263E-4</v>
      </c>
    </row>
    <row r="54" spans="1:10" s="164" customFormat="1" ht="30" x14ac:dyDescent="0.2">
      <c r="A54" s="186" t="s">
        <v>369</v>
      </c>
      <c r="B54" s="165" t="s">
        <v>90</v>
      </c>
      <c r="C54" s="186" t="s">
        <v>66</v>
      </c>
      <c r="D54" s="186" t="s">
        <v>91</v>
      </c>
      <c r="E54" s="166" t="s">
        <v>71</v>
      </c>
      <c r="F54" s="165">
        <v>4</v>
      </c>
      <c r="G54" s="167">
        <v>21.05</v>
      </c>
      <c r="H54" s="167">
        <v>26.63</v>
      </c>
      <c r="I54" s="167">
        <v>106.52</v>
      </c>
      <c r="J54" s="216">
        <v>1.1297379765154074E-3</v>
      </c>
    </row>
    <row r="55" spans="1:10" s="164" customFormat="1" ht="30" x14ac:dyDescent="0.2">
      <c r="A55" s="186" t="s">
        <v>370</v>
      </c>
      <c r="B55" s="165" t="s">
        <v>92</v>
      </c>
      <c r="C55" s="186" t="s">
        <v>66</v>
      </c>
      <c r="D55" s="186" t="s">
        <v>93</v>
      </c>
      <c r="E55" s="166" t="s">
        <v>71</v>
      </c>
      <c r="F55" s="165">
        <v>4</v>
      </c>
      <c r="G55" s="167">
        <v>21.15</v>
      </c>
      <c r="H55" s="167">
        <v>26.75</v>
      </c>
      <c r="I55" s="167">
        <v>107</v>
      </c>
      <c r="J55" s="216">
        <v>1.1348287972882895E-3</v>
      </c>
    </row>
    <row r="56" spans="1:10" s="164" customFormat="1" x14ac:dyDescent="0.2">
      <c r="A56" s="168" t="s">
        <v>371</v>
      </c>
      <c r="B56" s="169" t="s">
        <v>96</v>
      </c>
      <c r="C56" s="168" t="s">
        <v>62</v>
      </c>
      <c r="D56" s="168" t="s">
        <v>97</v>
      </c>
      <c r="E56" s="170" t="s">
        <v>71</v>
      </c>
      <c r="F56" s="169">
        <v>1</v>
      </c>
      <c r="G56" s="217">
        <v>42.37</v>
      </c>
      <c r="H56" s="217">
        <v>50.94</v>
      </c>
      <c r="I56" s="217">
        <v>50.94</v>
      </c>
      <c r="J56" s="218">
        <v>5.4026335452210712E-4</v>
      </c>
    </row>
    <row r="57" spans="1:10" s="164" customFormat="1" x14ac:dyDescent="0.2">
      <c r="A57" s="186" t="s">
        <v>372</v>
      </c>
      <c r="B57" s="165" t="s">
        <v>94</v>
      </c>
      <c r="C57" s="186" t="s">
        <v>66</v>
      </c>
      <c r="D57" s="186" t="s">
        <v>95</v>
      </c>
      <c r="E57" s="166" t="s">
        <v>71</v>
      </c>
      <c r="F57" s="165">
        <v>5</v>
      </c>
      <c r="G57" s="167">
        <v>20.9</v>
      </c>
      <c r="H57" s="167">
        <v>26.44</v>
      </c>
      <c r="I57" s="167">
        <v>132.19999999999999</v>
      </c>
      <c r="J57" s="216">
        <v>1.402096887864597E-3</v>
      </c>
    </row>
    <row r="58" spans="1:10" s="164" customFormat="1" ht="30" x14ac:dyDescent="0.2">
      <c r="A58" s="186" t="s">
        <v>373</v>
      </c>
      <c r="B58" s="165" t="s">
        <v>99</v>
      </c>
      <c r="C58" s="186" t="s">
        <v>62</v>
      </c>
      <c r="D58" s="186" t="s">
        <v>100</v>
      </c>
      <c r="E58" s="166" t="s">
        <v>71</v>
      </c>
      <c r="F58" s="165">
        <v>2</v>
      </c>
      <c r="G58" s="167">
        <v>8.1</v>
      </c>
      <c r="H58" s="167">
        <v>10.24</v>
      </c>
      <c r="I58" s="167">
        <v>20.48</v>
      </c>
      <c r="J58" s="216">
        <v>2.1720835297630062E-4</v>
      </c>
    </row>
    <row r="59" spans="1:10" s="164" customFormat="1" ht="15.75" x14ac:dyDescent="0.2">
      <c r="A59" s="212" t="s">
        <v>102</v>
      </c>
      <c r="B59" s="212"/>
      <c r="C59" s="212"/>
      <c r="D59" s="212" t="s">
        <v>103</v>
      </c>
      <c r="E59" s="212"/>
      <c r="F59" s="213"/>
      <c r="G59" s="212"/>
      <c r="H59" s="212"/>
      <c r="I59" s="214">
        <v>28667.09</v>
      </c>
      <c r="J59" s="215">
        <v>0.30403961931266493</v>
      </c>
    </row>
    <row r="60" spans="1:10" s="164" customFormat="1" ht="15.75" x14ac:dyDescent="0.2">
      <c r="A60" s="212" t="s">
        <v>374</v>
      </c>
      <c r="B60" s="212"/>
      <c r="C60" s="212"/>
      <c r="D60" s="212" t="s">
        <v>331</v>
      </c>
      <c r="E60" s="212"/>
      <c r="F60" s="213"/>
      <c r="G60" s="212"/>
      <c r="H60" s="212"/>
      <c r="I60" s="214">
        <v>1427.79</v>
      </c>
      <c r="J60" s="215">
        <v>1.5142964565235952E-2</v>
      </c>
    </row>
    <row r="61" spans="1:10" s="164" customFormat="1" x14ac:dyDescent="0.2">
      <c r="A61" s="186" t="s">
        <v>375</v>
      </c>
      <c r="B61" s="165" t="s">
        <v>61</v>
      </c>
      <c r="C61" s="186" t="s">
        <v>62</v>
      </c>
      <c r="D61" s="186" t="s">
        <v>63</v>
      </c>
      <c r="E61" s="166" t="s">
        <v>64</v>
      </c>
      <c r="F61" s="165">
        <v>7</v>
      </c>
      <c r="G61" s="167">
        <v>129.68</v>
      </c>
      <c r="H61" s="167">
        <v>164.07</v>
      </c>
      <c r="I61" s="167">
        <v>1148.49</v>
      </c>
      <c r="J61" s="216">
        <v>1.2180743228015212E-2</v>
      </c>
    </row>
    <row r="62" spans="1:10" s="164" customFormat="1" x14ac:dyDescent="0.2">
      <c r="A62" s="186" t="s">
        <v>376</v>
      </c>
      <c r="B62" s="165" t="s">
        <v>65</v>
      </c>
      <c r="C62" s="186" t="s">
        <v>66</v>
      </c>
      <c r="D62" s="186" t="s">
        <v>67</v>
      </c>
      <c r="E62" s="166" t="s">
        <v>68</v>
      </c>
      <c r="F62" s="165">
        <v>70</v>
      </c>
      <c r="G62" s="167">
        <v>3.16</v>
      </c>
      <c r="H62" s="167">
        <v>3.99</v>
      </c>
      <c r="I62" s="167">
        <v>279.3</v>
      </c>
      <c r="J62" s="216">
        <v>2.9622213372207406E-3</v>
      </c>
    </row>
    <row r="63" spans="1:10" s="164" customFormat="1" ht="15.75" x14ac:dyDescent="0.2">
      <c r="A63" s="212" t="s">
        <v>377</v>
      </c>
      <c r="B63" s="212"/>
      <c r="C63" s="212"/>
      <c r="D63" s="212" t="s">
        <v>378</v>
      </c>
      <c r="E63" s="212"/>
      <c r="F63" s="213"/>
      <c r="G63" s="212"/>
      <c r="H63" s="212"/>
      <c r="I63" s="214">
        <v>3646.69</v>
      </c>
      <c r="J63" s="215">
        <v>3.8676344175544226E-2</v>
      </c>
    </row>
    <row r="64" spans="1:10" s="164" customFormat="1" ht="30" x14ac:dyDescent="0.2">
      <c r="A64" s="168" t="s">
        <v>379</v>
      </c>
      <c r="B64" s="169" t="s">
        <v>69</v>
      </c>
      <c r="C64" s="168" t="s">
        <v>62</v>
      </c>
      <c r="D64" s="168" t="s">
        <v>70</v>
      </c>
      <c r="E64" s="170" t="s">
        <v>71</v>
      </c>
      <c r="F64" s="169">
        <v>2</v>
      </c>
      <c r="G64" s="217">
        <v>174.37</v>
      </c>
      <c r="H64" s="217">
        <v>209.67</v>
      </c>
      <c r="I64" s="217">
        <v>419.34</v>
      </c>
      <c r="J64" s="218">
        <v>4.4474682977090774E-3</v>
      </c>
    </row>
    <row r="65" spans="1:10" s="164" customFormat="1" x14ac:dyDescent="0.2">
      <c r="A65" s="186" t="s">
        <v>380</v>
      </c>
      <c r="B65" s="165" t="s">
        <v>73</v>
      </c>
      <c r="C65" s="186" t="s">
        <v>62</v>
      </c>
      <c r="D65" s="186" t="s">
        <v>74</v>
      </c>
      <c r="E65" s="166" t="s">
        <v>71</v>
      </c>
      <c r="F65" s="165">
        <v>2</v>
      </c>
      <c r="G65" s="167">
        <v>37.770000000000003</v>
      </c>
      <c r="H65" s="167">
        <v>47.78</v>
      </c>
      <c r="I65" s="167">
        <v>95.56</v>
      </c>
      <c r="J65" s="216">
        <v>1.013497568867934E-3</v>
      </c>
    </row>
    <row r="66" spans="1:10" s="164" customFormat="1" ht="30" x14ac:dyDescent="0.2">
      <c r="A66" s="186" t="s">
        <v>381</v>
      </c>
      <c r="B66" s="165" t="s">
        <v>76</v>
      </c>
      <c r="C66" s="186" t="s">
        <v>62</v>
      </c>
      <c r="D66" s="186" t="s">
        <v>77</v>
      </c>
      <c r="E66" s="166" t="s">
        <v>78</v>
      </c>
      <c r="F66" s="165">
        <v>2</v>
      </c>
      <c r="G66" s="167">
        <v>18.46</v>
      </c>
      <c r="H66" s="167">
        <v>23.35</v>
      </c>
      <c r="I66" s="167">
        <v>46.7</v>
      </c>
      <c r="J66" s="216">
        <v>4.9529443769498244E-4</v>
      </c>
    </row>
    <row r="67" spans="1:10" s="164" customFormat="1" ht="30" x14ac:dyDescent="0.2">
      <c r="A67" s="186" t="s">
        <v>382</v>
      </c>
      <c r="B67" s="165" t="s">
        <v>79</v>
      </c>
      <c r="C67" s="186" t="s">
        <v>80</v>
      </c>
      <c r="D67" s="186" t="s">
        <v>81</v>
      </c>
      <c r="E67" s="166" t="s">
        <v>82</v>
      </c>
      <c r="F67" s="165">
        <v>15</v>
      </c>
      <c r="G67" s="167">
        <v>28.02</v>
      </c>
      <c r="H67" s="167">
        <v>35.450000000000003</v>
      </c>
      <c r="I67" s="167">
        <v>531.75</v>
      </c>
      <c r="J67" s="216">
        <v>5.6396748874583914E-3</v>
      </c>
    </row>
    <row r="68" spans="1:10" s="164" customFormat="1" x14ac:dyDescent="0.2">
      <c r="A68" s="186" t="s">
        <v>383</v>
      </c>
      <c r="B68" s="165" t="s">
        <v>84</v>
      </c>
      <c r="C68" s="186" t="s">
        <v>62</v>
      </c>
      <c r="D68" s="186" t="s">
        <v>85</v>
      </c>
      <c r="E68" s="166" t="s">
        <v>71</v>
      </c>
      <c r="F68" s="165">
        <v>15</v>
      </c>
      <c r="G68" s="167">
        <v>92.86</v>
      </c>
      <c r="H68" s="167">
        <v>117.48</v>
      </c>
      <c r="I68" s="167">
        <v>1762.2</v>
      </c>
      <c r="J68" s="216">
        <v>1.8689675762443212E-2</v>
      </c>
    </row>
    <row r="69" spans="1:10" s="164" customFormat="1" x14ac:dyDescent="0.2">
      <c r="A69" s="186" t="s">
        <v>384</v>
      </c>
      <c r="B69" s="165" t="s">
        <v>86</v>
      </c>
      <c r="C69" s="186" t="s">
        <v>66</v>
      </c>
      <c r="D69" s="186" t="s">
        <v>87</v>
      </c>
      <c r="E69" s="166" t="s">
        <v>71</v>
      </c>
      <c r="F69" s="165">
        <v>2</v>
      </c>
      <c r="G69" s="167">
        <v>18.940000000000001</v>
      </c>
      <c r="H69" s="167">
        <v>23.96</v>
      </c>
      <c r="I69" s="167">
        <v>47.92</v>
      </c>
      <c r="J69" s="216">
        <v>5.0823360715939099E-4</v>
      </c>
    </row>
    <row r="70" spans="1:10" s="164" customFormat="1" x14ac:dyDescent="0.2">
      <c r="A70" s="168" t="s">
        <v>385</v>
      </c>
      <c r="B70" s="169" t="s">
        <v>88</v>
      </c>
      <c r="C70" s="168" t="s">
        <v>62</v>
      </c>
      <c r="D70" s="168" t="s">
        <v>89</v>
      </c>
      <c r="E70" s="170" t="s">
        <v>82</v>
      </c>
      <c r="F70" s="169">
        <v>1</v>
      </c>
      <c r="G70" s="217">
        <v>71.73</v>
      </c>
      <c r="H70" s="217">
        <v>86.25</v>
      </c>
      <c r="I70" s="217">
        <v>86.25</v>
      </c>
      <c r="J70" s="218">
        <v>9.1475685762724263E-4</v>
      </c>
    </row>
    <row r="71" spans="1:10" s="164" customFormat="1" ht="30" x14ac:dyDescent="0.2">
      <c r="A71" s="186" t="s">
        <v>386</v>
      </c>
      <c r="B71" s="165" t="s">
        <v>90</v>
      </c>
      <c r="C71" s="186" t="s">
        <v>66</v>
      </c>
      <c r="D71" s="186" t="s">
        <v>91</v>
      </c>
      <c r="E71" s="166" t="s">
        <v>71</v>
      </c>
      <c r="F71" s="165">
        <v>3</v>
      </c>
      <c r="G71" s="167">
        <v>21.05</v>
      </c>
      <c r="H71" s="167">
        <v>26.63</v>
      </c>
      <c r="I71" s="167">
        <v>79.89</v>
      </c>
      <c r="J71" s="216">
        <v>8.473034823865556E-4</v>
      </c>
    </row>
    <row r="72" spans="1:10" s="164" customFormat="1" ht="30" x14ac:dyDescent="0.2">
      <c r="A72" s="186" t="s">
        <v>387</v>
      </c>
      <c r="B72" s="165" t="s">
        <v>92</v>
      </c>
      <c r="C72" s="186" t="s">
        <v>66</v>
      </c>
      <c r="D72" s="186" t="s">
        <v>93</v>
      </c>
      <c r="E72" s="166" t="s">
        <v>71</v>
      </c>
      <c r="F72" s="165">
        <v>1</v>
      </c>
      <c r="G72" s="167">
        <v>21.15</v>
      </c>
      <c r="H72" s="167">
        <v>26.75</v>
      </c>
      <c r="I72" s="167">
        <v>26.75</v>
      </c>
      <c r="J72" s="216">
        <v>2.8370719932207237E-4</v>
      </c>
    </row>
    <row r="73" spans="1:10" s="164" customFormat="1" x14ac:dyDescent="0.2">
      <c r="A73" s="168" t="s">
        <v>388</v>
      </c>
      <c r="B73" s="169" t="s">
        <v>96</v>
      </c>
      <c r="C73" s="168" t="s">
        <v>62</v>
      </c>
      <c r="D73" s="168" t="s">
        <v>217</v>
      </c>
      <c r="E73" s="170" t="s">
        <v>71</v>
      </c>
      <c r="F73" s="169">
        <v>7</v>
      </c>
      <c r="G73" s="217">
        <v>42.37</v>
      </c>
      <c r="H73" s="217">
        <v>50.94</v>
      </c>
      <c r="I73" s="217">
        <v>356.58</v>
      </c>
      <c r="J73" s="218">
        <v>3.7818434816547499E-3</v>
      </c>
    </row>
    <row r="74" spans="1:10" s="164" customFormat="1" x14ac:dyDescent="0.2">
      <c r="A74" s="186" t="s">
        <v>389</v>
      </c>
      <c r="B74" s="165" t="s">
        <v>94</v>
      </c>
      <c r="C74" s="186" t="s">
        <v>66</v>
      </c>
      <c r="D74" s="186" t="s">
        <v>95</v>
      </c>
      <c r="E74" s="166" t="s">
        <v>71</v>
      </c>
      <c r="F74" s="165">
        <v>2</v>
      </c>
      <c r="G74" s="167">
        <v>20.9</v>
      </c>
      <c r="H74" s="167">
        <v>26.44</v>
      </c>
      <c r="I74" s="167">
        <v>52.88</v>
      </c>
      <c r="J74" s="216">
        <v>5.6083875514583879E-4</v>
      </c>
    </row>
    <row r="75" spans="1:10" s="164" customFormat="1" x14ac:dyDescent="0.2">
      <c r="A75" s="168" t="s">
        <v>390</v>
      </c>
      <c r="B75" s="169" t="s">
        <v>108</v>
      </c>
      <c r="C75" s="168" t="s">
        <v>62</v>
      </c>
      <c r="D75" s="168" t="s">
        <v>273</v>
      </c>
      <c r="E75" s="170" t="s">
        <v>71</v>
      </c>
      <c r="F75" s="169">
        <v>1</v>
      </c>
      <c r="G75" s="217">
        <v>40.51</v>
      </c>
      <c r="H75" s="217">
        <v>48.71</v>
      </c>
      <c r="I75" s="217">
        <v>48.71</v>
      </c>
      <c r="J75" s="218">
        <v>5.1661224968142599E-4</v>
      </c>
    </row>
    <row r="76" spans="1:10" s="164" customFormat="1" ht="30" x14ac:dyDescent="0.2">
      <c r="A76" s="186" t="s">
        <v>391</v>
      </c>
      <c r="B76" s="165" t="s">
        <v>99</v>
      </c>
      <c r="C76" s="186" t="s">
        <v>62</v>
      </c>
      <c r="D76" s="186" t="s">
        <v>100</v>
      </c>
      <c r="E76" s="166" t="s">
        <v>71</v>
      </c>
      <c r="F76" s="165">
        <v>9</v>
      </c>
      <c r="G76" s="167">
        <v>8.1</v>
      </c>
      <c r="H76" s="167">
        <v>10.24</v>
      </c>
      <c r="I76" s="167">
        <v>92.16</v>
      </c>
      <c r="J76" s="216">
        <v>9.7743758839335297E-4</v>
      </c>
    </row>
    <row r="77" spans="1:10" s="164" customFormat="1" ht="15.75" x14ac:dyDescent="0.2">
      <c r="A77" s="212" t="s">
        <v>392</v>
      </c>
      <c r="B77" s="212"/>
      <c r="C77" s="212"/>
      <c r="D77" s="212" t="s">
        <v>393</v>
      </c>
      <c r="E77" s="212"/>
      <c r="F77" s="213"/>
      <c r="G77" s="212"/>
      <c r="H77" s="212"/>
      <c r="I77" s="214">
        <v>4472.26</v>
      </c>
      <c r="J77" s="215">
        <v>4.7432237728603041E-2</v>
      </c>
    </row>
    <row r="78" spans="1:10" s="164" customFormat="1" ht="30" x14ac:dyDescent="0.2">
      <c r="A78" s="168" t="s">
        <v>394</v>
      </c>
      <c r="B78" s="169" t="s">
        <v>69</v>
      </c>
      <c r="C78" s="168" t="s">
        <v>62</v>
      </c>
      <c r="D78" s="168" t="s">
        <v>70</v>
      </c>
      <c r="E78" s="170" t="s">
        <v>71</v>
      </c>
      <c r="F78" s="169">
        <v>3</v>
      </c>
      <c r="G78" s="217">
        <v>174.37</v>
      </c>
      <c r="H78" s="217">
        <v>209.67</v>
      </c>
      <c r="I78" s="217">
        <v>629.01</v>
      </c>
      <c r="J78" s="218">
        <v>6.6712024465636162E-3</v>
      </c>
    </row>
    <row r="79" spans="1:10" s="164" customFormat="1" x14ac:dyDescent="0.2">
      <c r="A79" s="186" t="s">
        <v>395</v>
      </c>
      <c r="B79" s="165" t="s">
        <v>73</v>
      </c>
      <c r="C79" s="186" t="s">
        <v>62</v>
      </c>
      <c r="D79" s="186" t="s">
        <v>74</v>
      </c>
      <c r="E79" s="166" t="s">
        <v>71</v>
      </c>
      <c r="F79" s="165">
        <v>3</v>
      </c>
      <c r="G79" s="167">
        <v>37.770000000000003</v>
      </c>
      <c r="H79" s="167">
        <v>47.78</v>
      </c>
      <c r="I79" s="167">
        <v>143.34</v>
      </c>
      <c r="J79" s="216">
        <v>1.520246353301901E-3</v>
      </c>
    </row>
    <row r="80" spans="1:10" s="164" customFormat="1" ht="30" x14ac:dyDescent="0.2">
      <c r="A80" s="186" t="s">
        <v>396</v>
      </c>
      <c r="B80" s="165" t="s">
        <v>76</v>
      </c>
      <c r="C80" s="186" t="s">
        <v>62</v>
      </c>
      <c r="D80" s="186" t="s">
        <v>77</v>
      </c>
      <c r="E80" s="166" t="s">
        <v>78</v>
      </c>
      <c r="F80" s="165">
        <v>3</v>
      </c>
      <c r="G80" s="167">
        <v>18.46</v>
      </c>
      <c r="H80" s="167">
        <v>23.35</v>
      </c>
      <c r="I80" s="167">
        <v>70.05</v>
      </c>
      <c r="J80" s="216">
        <v>7.429416565424736E-4</v>
      </c>
    </row>
    <row r="81" spans="1:10" s="164" customFormat="1" ht="30" x14ac:dyDescent="0.2">
      <c r="A81" s="186" t="s">
        <v>397</v>
      </c>
      <c r="B81" s="165" t="s">
        <v>79</v>
      </c>
      <c r="C81" s="186" t="s">
        <v>80</v>
      </c>
      <c r="D81" s="186" t="s">
        <v>81</v>
      </c>
      <c r="E81" s="166" t="s">
        <v>82</v>
      </c>
      <c r="F81" s="165">
        <v>19</v>
      </c>
      <c r="G81" s="167">
        <v>28.02</v>
      </c>
      <c r="H81" s="167">
        <v>35.450000000000003</v>
      </c>
      <c r="I81" s="167">
        <v>673.55</v>
      </c>
      <c r="J81" s="216">
        <v>7.1435881907806293E-3</v>
      </c>
    </row>
    <row r="82" spans="1:10" s="164" customFormat="1" x14ac:dyDescent="0.2">
      <c r="A82" s="186" t="s">
        <v>398</v>
      </c>
      <c r="B82" s="165" t="s">
        <v>84</v>
      </c>
      <c r="C82" s="186" t="s">
        <v>62</v>
      </c>
      <c r="D82" s="186" t="s">
        <v>85</v>
      </c>
      <c r="E82" s="166" t="s">
        <v>71</v>
      </c>
      <c r="F82" s="165">
        <v>19</v>
      </c>
      <c r="G82" s="167">
        <v>92.86</v>
      </c>
      <c r="H82" s="167">
        <v>117.48</v>
      </c>
      <c r="I82" s="167">
        <v>2232.12</v>
      </c>
      <c r="J82" s="216">
        <v>2.3673589299094737E-2</v>
      </c>
    </row>
    <row r="83" spans="1:10" s="164" customFormat="1" x14ac:dyDescent="0.2">
      <c r="A83" s="186" t="s">
        <v>399</v>
      </c>
      <c r="B83" s="165" t="s">
        <v>86</v>
      </c>
      <c r="C83" s="186" t="s">
        <v>66</v>
      </c>
      <c r="D83" s="186" t="s">
        <v>87</v>
      </c>
      <c r="E83" s="166" t="s">
        <v>71</v>
      </c>
      <c r="F83" s="165">
        <v>3</v>
      </c>
      <c r="G83" s="167">
        <v>18.940000000000001</v>
      </c>
      <c r="H83" s="167">
        <v>23.96</v>
      </c>
      <c r="I83" s="167">
        <v>71.88</v>
      </c>
      <c r="J83" s="216">
        <v>7.6235041073908637E-4</v>
      </c>
    </row>
    <row r="84" spans="1:10" s="164" customFormat="1" x14ac:dyDescent="0.2">
      <c r="A84" s="168" t="s">
        <v>400</v>
      </c>
      <c r="B84" s="169" t="s">
        <v>88</v>
      </c>
      <c r="C84" s="168" t="s">
        <v>62</v>
      </c>
      <c r="D84" s="168" t="s">
        <v>89</v>
      </c>
      <c r="E84" s="170" t="s">
        <v>82</v>
      </c>
      <c r="F84" s="169">
        <v>1</v>
      </c>
      <c r="G84" s="217">
        <v>71.73</v>
      </c>
      <c r="H84" s="217">
        <v>86.25</v>
      </c>
      <c r="I84" s="217">
        <v>86.25</v>
      </c>
      <c r="J84" s="218">
        <v>9.1475685762724263E-4</v>
      </c>
    </row>
    <row r="85" spans="1:10" s="164" customFormat="1" ht="30" x14ac:dyDescent="0.2">
      <c r="A85" s="186" t="s">
        <v>401</v>
      </c>
      <c r="B85" s="165" t="s">
        <v>90</v>
      </c>
      <c r="C85" s="186" t="s">
        <v>66</v>
      </c>
      <c r="D85" s="186" t="s">
        <v>91</v>
      </c>
      <c r="E85" s="166" t="s">
        <v>71</v>
      </c>
      <c r="F85" s="165">
        <v>3</v>
      </c>
      <c r="G85" s="167">
        <v>21.05</v>
      </c>
      <c r="H85" s="167">
        <v>26.63</v>
      </c>
      <c r="I85" s="167">
        <v>79.89</v>
      </c>
      <c r="J85" s="216">
        <v>8.473034823865556E-4</v>
      </c>
    </row>
    <row r="86" spans="1:10" s="164" customFormat="1" ht="30" x14ac:dyDescent="0.2">
      <c r="A86" s="186" t="s">
        <v>402</v>
      </c>
      <c r="B86" s="165" t="s">
        <v>92</v>
      </c>
      <c r="C86" s="186" t="s">
        <v>66</v>
      </c>
      <c r="D86" s="186" t="s">
        <v>93</v>
      </c>
      <c r="E86" s="166" t="s">
        <v>71</v>
      </c>
      <c r="F86" s="165">
        <v>5</v>
      </c>
      <c r="G86" s="167">
        <v>21.15</v>
      </c>
      <c r="H86" s="167">
        <v>26.75</v>
      </c>
      <c r="I86" s="167">
        <v>133.75</v>
      </c>
      <c r="J86" s="216">
        <v>1.4185359966103618E-3</v>
      </c>
    </row>
    <row r="87" spans="1:10" s="164" customFormat="1" x14ac:dyDescent="0.2">
      <c r="A87" s="168" t="s">
        <v>403</v>
      </c>
      <c r="B87" s="169" t="s">
        <v>96</v>
      </c>
      <c r="C87" s="168" t="s">
        <v>62</v>
      </c>
      <c r="D87" s="168" t="s">
        <v>217</v>
      </c>
      <c r="E87" s="170" t="s">
        <v>71</v>
      </c>
      <c r="F87" s="169">
        <v>3</v>
      </c>
      <c r="G87" s="217">
        <v>42.37</v>
      </c>
      <c r="H87" s="217">
        <v>50.94</v>
      </c>
      <c r="I87" s="217">
        <v>152.82</v>
      </c>
      <c r="J87" s="218">
        <v>1.6207900635663215E-3</v>
      </c>
    </row>
    <row r="88" spans="1:10" s="164" customFormat="1" x14ac:dyDescent="0.2">
      <c r="A88" s="186" t="s">
        <v>404</v>
      </c>
      <c r="B88" s="165" t="s">
        <v>94</v>
      </c>
      <c r="C88" s="186" t="s">
        <v>66</v>
      </c>
      <c r="D88" s="186" t="s">
        <v>95</v>
      </c>
      <c r="E88" s="166" t="s">
        <v>71</v>
      </c>
      <c r="F88" s="165">
        <v>6</v>
      </c>
      <c r="G88" s="167">
        <v>20.9</v>
      </c>
      <c r="H88" s="167">
        <v>26.44</v>
      </c>
      <c r="I88" s="167">
        <v>158.63999999999999</v>
      </c>
      <c r="J88" s="216">
        <v>1.6825162654375164E-3</v>
      </c>
    </row>
    <row r="89" spans="1:10" s="164" customFormat="1" ht="30" x14ac:dyDescent="0.2">
      <c r="A89" s="186" t="s">
        <v>405</v>
      </c>
      <c r="B89" s="165" t="s">
        <v>99</v>
      </c>
      <c r="C89" s="186" t="s">
        <v>62</v>
      </c>
      <c r="D89" s="186" t="s">
        <v>100</v>
      </c>
      <c r="E89" s="166" t="s">
        <v>71</v>
      </c>
      <c r="F89" s="165">
        <v>4</v>
      </c>
      <c r="G89" s="167">
        <v>8.1</v>
      </c>
      <c r="H89" s="167">
        <v>10.24</v>
      </c>
      <c r="I89" s="167">
        <v>40.96</v>
      </c>
      <c r="J89" s="216">
        <v>4.3441670595260125E-4</v>
      </c>
    </row>
    <row r="90" spans="1:10" s="164" customFormat="1" ht="15.75" x14ac:dyDescent="0.2">
      <c r="A90" s="212" t="s">
        <v>406</v>
      </c>
      <c r="B90" s="212"/>
      <c r="C90" s="212"/>
      <c r="D90" s="212" t="s">
        <v>407</v>
      </c>
      <c r="E90" s="212"/>
      <c r="F90" s="213"/>
      <c r="G90" s="212"/>
      <c r="H90" s="212"/>
      <c r="I90" s="214">
        <v>3510.01</v>
      </c>
      <c r="J90" s="215">
        <v>3.7226732960466066E-2</v>
      </c>
    </row>
    <row r="91" spans="1:10" s="164" customFormat="1" ht="30" x14ac:dyDescent="0.2">
      <c r="A91" s="168" t="s">
        <v>408</v>
      </c>
      <c r="B91" s="169" t="s">
        <v>69</v>
      </c>
      <c r="C91" s="168" t="s">
        <v>62</v>
      </c>
      <c r="D91" s="168" t="s">
        <v>70</v>
      </c>
      <c r="E91" s="170" t="s">
        <v>71</v>
      </c>
      <c r="F91" s="169">
        <v>2</v>
      </c>
      <c r="G91" s="217">
        <v>174.37</v>
      </c>
      <c r="H91" s="217">
        <v>209.67</v>
      </c>
      <c r="I91" s="217">
        <v>419.34</v>
      </c>
      <c r="J91" s="218">
        <v>4.4474682977090774E-3</v>
      </c>
    </row>
    <row r="92" spans="1:10" s="164" customFormat="1" x14ac:dyDescent="0.2">
      <c r="A92" s="186" t="s">
        <v>409</v>
      </c>
      <c r="B92" s="165" t="s">
        <v>73</v>
      </c>
      <c r="C92" s="186" t="s">
        <v>62</v>
      </c>
      <c r="D92" s="186" t="s">
        <v>74</v>
      </c>
      <c r="E92" s="166" t="s">
        <v>71</v>
      </c>
      <c r="F92" s="165">
        <v>2</v>
      </c>
      <c r="G92" s="167">
        <v>37.770000000000003</v>
      </c>
      <c r="H92" s="167">
        <v>47.78</v>
      </c>
      <c r="I92" s="167">
        <v>95.56</v>
      </c>
      <c r="J92" s="216">
        <v>1.013497568867934E-3</v>
      </c>
    </row>
    <row r="93" spans="1:10" s="164" customFormat="1" ht="30" x14ac:dyDescent="0.2">
      <c r="A93" s="186" t="s">
        <v>410</v>
      </c>
      <c r="B93" s="165" t="s">
        <v>76</v>
      </c>
      <c r="C93" s="186" t="s">
        <v>62</v>
      </c>
      <c r="D93" s="186" t="s">
        <v>77</v>
      </c>
      <c r="E93" s="166" t="s">
        <v>78</v>
      </c>
      <c r="F93" s="165">
        <v>2</v>
      </c>
      <c r="G93" s="167">
        <v>18.46</v>
      </c>
      <c r="H93" s="167">
        <v>23.35</v>
      </c>
      <c r="I93" s="167">
        <v>46.7</v>
      </c>
      <c r="J93" s="216">
        <v>4.9529443769498244E-4</v>
      </c>
    </row>
    <row r="94" spans="1:10" s="164" customFormat="1" ht="30" x14ac:dyDescent="0.2">
      <c r="A94" s="186" t="s">
        <v>411</v>
      </c>
      <c r="B94" s="165" t="s">
        <v>79</v>
      </c>
      <c r="C94" s="186" t="s">
        <v>80</v>
      </c>
      <c r="D94" s="186" t="s">
        <v>81</v>
      </c>
      <c r="E94" s="166" t="s">
        <v>82</v>
      </c>
      <c r="F94" s="165">
        <v>15</v>
      </c>
      <c r="G94" s="167">
        <v>28.02</v>
      </c>
      <c r="H94" s="167">
        <v>35.450000000000003</v>
      </c>
      <c r="I94" s="167">
        <v>531.75</v>
      </c>
      <c r="J94" s="216">
        <v>5.6396748874583914E-3</v>
      </c>
    </row>
    <row r="95" spans="1:10" s="164" customFormat="1" x14ac:dyDescent="0.2">
      <c r="A95" s="186" t="s">
        <v>412</v>
      </c>
      <c r="B95" s="165" t="s">
        <v>84</v>
      </c>
      <c r="C95" s="186" t="s">
        <v>62</v>
      </c>
      <c r="D95" s="186" t="s">
        <v>85</v>
      </c>
      <c r="E95" s="166" t="s">
        <v>71</v>
      </c>
      <c r="F95" s="165">
        <v>15</v>
      </c>
      <c r="G95" s="167">
        <v>92.86</v>
      </c>
      <c r="H95" s="167">
        <v>117.48</v>
      </c>
      <c r="I95" s="167">
        <v>1762.2</v>
      </c>
      <c r="J95" s="216">
        <v>1.8689675762443212E-2</v>
      </c>
    </row>
    <row r="96" spans="1:10" s="164" customFormat="1" x14ac:dyDescent="0.2">
      <c r="A96" s="186" t="s">
        <v>413</v>
      </c>
      <c r="B96" s="165" t="s">
        <v>86</v>
      </c>
      <c r="C96" s="186" t="s">
        <v>66</v>
      </c>
      <c r="D96" s="186" t="s">
        <v>87</v>
      </c>
      <c r="E96" s="166" t="s">
        <v>71</v>
      </c>
      <c r="F96" s="165">
        <v>2</v>
      </c>
      <c r="G96" s="167">
        <v>18.940000000000001</v>
      </c>
      <c r="H96" s="167">
        <v>23.96</v>
      </c>
      <c r="I96" s="167">
        <v>47.92</v>
      </c>
      <c r="J96" s="216">
        <v>5.0823360715939099E-4</v>
      </c>
    </row>
    <row r="97" spans="1:10" s="164" customFormat="1" x14ac:dyDescent="0.2">
      <c r="A97" s="168" t="s">
        <v>414</v>
      </c>
      <c r="B97" s="169" t="s">
        <v>88</v>
      </c>
      <c r="C97" s="168" t="s">
        <v>62</v>
      </c>
      <c r="D97" s="168" t="s">
        <v>89</v>
      </c>
      <c r="E97" s="170" t="s">
        <v>82</v>
      </c>
      <c r="F97" s="169">
        <v>1</v>
      </c>
      <c r="G97" s="217">
        <v>71.73</v>
      </c>
      <c r="H97" s="217">
        <v>86.25</v>
      </c>
      <c r="I97" s="217">
        <v>86.25</v>
      </c>
      <c r="J97" s="218">
        <v>9.1475685762724263E-4</v>
      </c>
    </row>
    <row r="98" spans="1:10" s="164" customFormat="1" ht="30" x14ac:dyDescent="0.2">
      <c r="A98" s="186" t="s">
        <v>415</v>
      </c>
      <c r="B98" s="165" t="s">
        <v>92</v>
      </c>
      <c r="C98" s="186" t="s">
        <v>66</v>
      </c>
      <c r="D98" s="186" t="s">
        <v>93</v>
      </c>
      <c r="E98" s="166" t="s">
        <v>71</v>
      </c>
      <c r="F98" s="165">
        <v>3</v>
      </c>
      <c r="G98" s="167">
        <v>21.15</v>
      </c>
      <c r="H98" s="167">
        <v>26.75</v>
      </c>
      <c r="I98" s="167">
        <v>80.25</v>
      </c>
      <c r="J98" s="216">
        <v>8.5112159796621705E-4</v>
      </c>
    </row>
    <row r="99" spans="1:10" s="164" customFormat="1" x14ac:dyDescent="0.2">
      <c r="A99" s="168" t="s">
        <v>416</v>
      </c>
      <c r="B99" s="169" t="s">
        <v>96</v>
      </c>
      <c r="C99" s="168" t="s">
        <v>62</v>
      </c>
      <c r="D99" s="168" t="s">
        <v>217</v>
      </c>
      <c r="E99" s="170" t="s">
        <v>71</v>
      </c>
      <c r="F99" s="169">
        <v>4</v>
      </c>
      <c r="G99" s="217">
        <v>42.37</v>
      </c>
      <c r="H99" s="217">
        <v>50.94</v>
      </c>
      <c r="I99" s="217">
        <v>203.76</v>
      </c>
      <c r="J99" s="218">
        <v>2.1610534180884285E-3</v>
      </c>
    </row>
    <row r="100" spans="1:10" s="164" customFormat="1" x14ac:dyDescent="0.2">
      <c r="A100" s="186" t="s">
        <v>417</v>
      </c>
      <c r="B100" s="165" t="s">
        <v>94</v>
      </c>
      <c r="C100" s="186" t="s">
        <v>66</v>
      </c>
      <c r="D100" s="186" t="s">
        <v>95</v>
      </c>
      <c r="E100" s="166" t="s">
        <v>71</v>
      </c>
      <c r="F100" s="165">
        <v>7</v>
      </c>
      <c r="G100" s="167">
        <v>20.9</v>
      </c>
      <c r="H100" s="167">
        <v>26.44</v>
      </c>
      <c r="I100" s="167">
        <v>185.08</v>
      </c>
      <c r="J100" s="216">
        <v>1.9629356430104355E-3</v>
      </c>
    </row>
    <row r="101" spans="1:10" s="164" customFormat="1" ht="30" x14ac:dyDescent="0.2">
      <c r="A101" s="186" t="s">
        <v>418</v>
      </c>
      <c r="B101" s="165" t="s">
        <v>99</v>
      </c>
      <c r="C101" s="186" t="s">
        <v>62</v>
      </c>
      <c r="D101" s="186" t="s">
        <v>100</v>
      </c>
      <c r="E101" s="166" t="s">
        <v>71</v>
      </c>
      <c r="F101" s="165">
        <v>5</v>
      </c>
      <c r="G101" s="167">
        <v>8.1</v>
      </c>
      <c r="H101" s="167">
        <v>10.24</v>
      </c>
      <c r="I101" s="167">
        <v>51.2</v>
      </c>
      <c r="J101" s="216">
        <v>5.4302088244075162E-4</v>
      </c>
    </row>
    <row r="102" spans="1:10" s="164" customFormat="1" ht="15.75" x14ac:dyDescent="0.2">
      <c r="A102" s="212" t="s">
        <v>419</v>
      </c>
      <c r="B102" s="212"/>
      <c r="C102" s="212"/>
      <c r="D102" s="212" t="s">
        <v>420</v>
      </c>
      <c r="E102" s="212"/>
      <c r="F102" s="213"/>
      <c r="G102" s="212"/>
      <c r="H102" s="212"/>
      <c r="I102" s="214">
        <v>4103.97</v>
      </c>
      <c r="J102" s="215">
        <v>4.3526199431843188E-2</v>
      </c>
    </row>
    <row r="103" spans="1:10" s="164" customFormat="1" ht="30" x14ac:dyDescent="0.2">
      <c r="A103" s="168" t="s">
        <v>421</v>
      </c>
      <c r="B103" s="169" t="s">
        <v>69</v>
      </c>
      <c r="C103" s="168" t="s">
        <v>62</v>
      </c>
      <c r="D103" s="168" t="s">
        <v>70</v>
      </c>
      <c r="E103" s="170" t="s">
        <v>71</v>
      </c>
      <c r="F103" s="169">
        <v>2</v>
      </c>
      <c r="G103" s="217">
        <v>174.37</v>
      </c>
      <c r="H103" s="217">
        <v>209.67</v>
      </c>
      <c r="I103" s="217">
        <v>419.34</v>
      </c>
      <c r="J103" s="218">
        <v>4.4474682977090774E-3</v>
      </c>
    </row>
    <row r="104" spans="1:10" s="164" customFormat="1" x14ac:dyDescent="0.2">
      <c r="A104" s="186" t="s">
        <v>422</v>
      </c>
      <c r="B104" s="165" t="s">
        <v>73</v>
      </c>
      <c r="C104" s="186" t="s">
        <v>62</v>
      </c>
      <c r="D104" s="186" t="s">
        <v>74</v>
      </c>
      <c r="E104" s="166" t="s">
        <v>71</v>
      </c>
      <c r="F104" s="165">
        <v>2</v>
      </c>
      <c r="G104" s="167">
        <v>37.770000000000003</v>
      </c>
      <c r="H104" s="167">
        <v>47.78</v>
      </c>
      <c r="I104" s="167">
        <v>95.56</v>
      </c>
      <c r="J104" s="216">
        <v>1.013497568867934E-3</v>
      </c>
    </row>
    <row r="105" spans="1:10" s="164" customFormat="1" ht="30" x14ac:dyDescent="0.2">
      <c r="A105" s="186" t="s">
        <v>423</v>
      </c>
      <c r="B105" s="165" t="s">
        <v>76</v>
      </c>
      <c r="C105" s="186" t="s">
        <v>62</v>
      </c>
      <c r="D105" s="186" t="s">
        <v>77</v>
      </c>
      <c r="E105" s="166" t="s">
        <v>78</v>
      </c>
      <c r="F105" s="165">
        <v>2</v>
      </c>
      <c r="G105" s="167">
        <v>18.46</v>
      </c>
      <c r="H105" s="167">
        <v>23.35</v>
      </c>
      <c r="I105" s="167">
        <v>46.7</v>
      </c>
      <c r="J105" s="216">
        <v>4.9529443769498244E-4</v>
      </c>
    </row>
    <row r="106" spans="1:10" s="164" customFormat="1" ht="30" x14ac:dyDescent="0.2">
      <c r="A106" s="186" t="s">
        <v>424</v>
      </c>
      <c r="B106" s="165" t="s">
        <v>79</v>
      </c>
      <c r="C106" s="186" t="s">
        <v>80</v>
      </c>
      <c r="D106" s="186" t="s">
        <v>81</v>
      </c>
      <c r="E106" s="166" t="s">
        <v>82</v>
      </c>
      <c r="F106" s="165">
        <v>19</v>
      </c>
      <c r="G106" s="167">
        <v>28.02</v>
      </c>
      <c r="H106" s="167">
        <v>35.450000000000003</v>
      </c>
      <c r="I106" s="167">
        <v>673.55</v>
      </c>
      <c r="J106" s="216">
        <v>7.1435881907806293E-3</v>
      </c>
    </row>
    <row r="107" spans="1:10" s="164" customFormat="1" x14ac:dyDescent="0.2">
      <c r="A107" s="186" t="s">
        <v>425</v>
      </c>
      <c r="B107" s="165" t="s">
        <v>84</v>
      </c>
      <c r="C107" s="186" t="s">
        <v>62</v>
      </c>
      <c r="D107" s="186" t="s">
        <v>85</v>
      </c>
      <c r="E107" s="166" t="s">
        <v>71</v>
      </c>
      <c r="F107" s="165">
        <v>19</v>
      </c>
      <c r="G107" s="167">
        <v>92.86</v>
      </c>
      <c r="H107" s="167">
        <v>117.48</v>
      </c>
      <c r="I107" s="167">
        <v>2232.12</v>
      </c>
      <c r="J107" s="216">
        <v>2.3673589299094737E-2</v>
      </c>
    </row>
    <row r="108" spans="1:10" s="164" customFormat="1" x14ac:dyDescent="0.2">
      <c r="A108" s="186" t="s">
        <v>426</v>
      </c>
      <c r="B108" s="165" t="s">
        <v>86</v>
      </c>
      <c r="C108" s="186" t="s">
        <v>66</v>
      </c>
      <c r="D108" s="186" t="s">
        <v>87</v>
      </c>
      <c r="E108" s="166" t="s">
        <v>71</v>
      </c>
      <c r="F108" s="165">
        <v>2</v>
      </c>
      <c r="G108" s="167">
        <v>18.940000000000001</v>
      </c>
      <c r="H108" s="167">
        <v>23.96</v>
      </c>
      <c r="I108" s="167">
        <v>47.92</v>
      </c>
      <c r="J108" s="216">
        <v>5.0823360715939099E-4</v>
      </c>
    </row>
    <row r="109" spans="1:10" s="164" customFormat="1" x14ac:dyDescent="0.2">
      <c r="A109" s="168" t="s">
        <v>427</v>
      </c>
      <c r="B109" s="169" t="s">
        <v>88</v>
      </c>
      <c r="C109" s="168" t="s">
        <v>62</v>
      </c>
      <c r="D109" s="168" t="s">
        <v>89</v>
      </c>
      <c r="E109" s="170" t="s">
        <v>82</v>
      </c>
      <c r="F109" s="169">
        <v>1</v>
      </c>
      <c r="G109" s="217">
        <v>71.73</v>
      </c>
      <c r="H109" s="217">
        <v>86.25</v>
      </c>
      <c r="I109" s="217">
        <v>86.25</v>
      </c>
      <c r="J109" s="218">
        <v>9.1475685762724263E-4</v>
      </c>
    </row>
    <row r="110" spans="1:10" s="164" customFormat="1" ht="30" x14ac:dyDescent="0.2">
      <c r="A110" s="186" t="s">
        <v>428</v>
      </c>
      <c r="B110" s="165" t="s">
        <v>90</v>
      </c>
      <c r="C110" s="186" t="s">
        <v>66</v>
      </c>
      <c r="D110" s="186" t="s">
        <v>91</v>
      </c>
      <c r="E110" s="166" t="s">
        <v>71</v>
      </c>
      <c r="F110" s="165">
        <v>2</v>
      </c>
      <c r="G110" s="167">
        <v>21.05</v>
      </c>
      <c r="H110" s="167">
        <v>26.63</v>
      </c>
      <c r="I110" s="167">
        <v>53.26</v>
      </c>
      <c r="J110" s="216">
        <v>5.648689882577037E-4</v>
      </c>
    </row>
    <row r="111" spans="1:10" s="164" customFormat="1" ht="30" x14ac:dyDescent="0.2">
      <c r="A111" s="186" t="s">
        <v>429</v>
      </c>
      <c r="B111" s="165" t="s">
        <v>92</v>
      </c>
      <c r="C111" s="186" t="s">
        <v>66</v>
      </c>
      <c r="D111" s="186" t="s">
        <v>93</v>
      </c>
      <c r="E111" s="166" t="s">
        <v>71</v>
      </c>
      <c r="F111" s="165">
        <v>3</v>
      </c>
      <c r="G111" s="167">
        <v>21.15</v>
      </c>
      <c r="H111" s="167">
        <v>26.75</v>
      </c>
      <c r="I111" s="167">
        <v>80.25</v>
      </c>
      <c r="J111" s="216">
        <v>8.5112159796621705E-4</v>
      </c>
    </row>
    <row r="112" spans="1:10" s="164" customFormat="1" x14ac:dyDescent="0.2">
      <c r="A112" s="168" t="s">
        <v>430</v>
      </c>
      <c r="B112" s="169" t="s">
        <v>96</v>
      </c>
      <c r="C112" s="168" t="s">
        <v>62</v>
      </c>
      <c r="D112" s="168" t="s">
        <v>217</v>
      </c>
      <c r="E112" s="170" t="s">
        <v>71</v>
      </c>
      <c r="F112" s="169">
        <v>5</v>
      </c>
      <c r="G112" s="217">
        <v>42.37</v>
      </c>
      <c r="H112" s="217">
        <v>50.94</v>
      </c>
      <c r="I112" s="217">
        <v>254.7</v>
      </c>
      <c r="J112" s="218">
        <v>2.7013167726105359E-3</v>
      </c>
    </row>
    <row r="113" spans="1:10" s="164" customFormat="1" x14ac:dyDescent="0.2">
      <c r="A113" s="186" t="s">
        <v>431</v>
      </c>
      <c r="B113" s="165" t="s">
        <v>94</v>
      </c>
      <c r="C113" s="186" t="s">
        <v>66</v>
      </c>
      <c r="D113" s="186" t="s">
        <v>95</v>
      </c>
      <c r="E113" s="166" t="s">
        <v>71</v>
      </c>
      <c r="F113" s="165">
        <v>2</v>
      </c>
      <c r="G113" s="167">
        <v>20.9</v>
      </c>
      <c r="H113" s="167">
        <v>26.44</v>
      </c>
      <c r="I113" s="167">
        <v>52.88</v>
      </c>
      <c r="J113" s="216">
        <v>5.6083875514583879E-4</v>
      </c>
    </row>
    <row r="114" spans="1:10" s="164" customFormat="1" ht="30" x14ac:dyDescent="0.2">
      <c r="A114" s="186" t="s">
        <v>432</v>
      </c>
      <c r="B114" s="165" t="s">
        <v>99</v>
      </c>
      <c r="C114" s="186" t="s">
        <v>62</v>
      </c>
      <c r="D114" s="186" t="s">
        <v>100</v>
      </c>
      <c r="E114" s="166" t="s">
        <v>71</v>
      </c>
      <c r="F114" s="165">
        <v>6</v>
      </c>
      <c r="G114" s="167">
        <v>8.1</v>
      </c>
      <c r="H114" s="167">
        <v>10.24</v>
      </c>
      <c r="I114" s="167">
        <v>61.44</v>
      </c>
      <c r="J114" s="216">
        <v>6.5162505892890187E-4</v>
      </c>
    </row>
    <row r="115" spans="1:10" s="164" customFormat="1" ht="15.75" x14ac:dyDescent="0.2">
      <c r="A115" s="212" t="s">
        <v>433</v>
      </c>
      <c r="B115" s="212"/>
      <c r="C115" s="212"/>
      <c r="D115" s="212" t="s">
        <v>434</v>
      </c>
      <c r="E115" s="212"/>
      <c r="F115" s="213"/>
      <c r="G115" s="212"/>
      <c r="H115" s="212"/>
      <c r="I115" s="214">
        <v>5039.3999999999996</v>
      </c>
      <c r="J115" s="215">
        <v>5.3447254589295383E-2</v>
      </c>
    </row>
    <row r="116" spans="1:10" s="164" customFormat="1" ht="30" x14ac:dyDescent="0.2">
      <c r="A116" s="168" t="s">
        <v>435</v>
      </c>
      <c r="B116" s="169" t="s">
        <v>69</v>
      </c>
      <c r="C116" s="168" t="s">
        <v>62</v>
      </c>
      <c r="D116" s="168" t="s">
        <v>70</v>
      </c>
      <c r="E116" s="170" t="s">
        <v>71</v>
      </c>
      <c r="F116" s="169">
        <v>3</v>
      </c>
      <c r="G116" s="217">
        <v>174.37</v>
      </c>
      <c r="H116" s="217">
        <v>209.67</v>
      </c>
      <c r="I116" s="217">
        <v>629.01</v>
      </c>
      <c r="J116" s="218">
        <v>6.6712024465636162E-3</v>
      </c>
    </row>
    <row r="117" spans="1:10" s="164" customFormat="1" x14ac:dyDescent="0.2">
      <c r="A117" s="186" t="s">
        <v>436</v>
      </c>
      <c r="B117" s="165" t="s">
        <v>73</v>
      </c>
      <c r="C117" s="186" t="s">
        <v>62</v>
      </c>
      <c r="D117" s="186" t="s">
        <v>74</v>
      </c>
      <c r="E117" s="166" t="s">
        <v>71</v>
      </c>
      <c r="F117" s="165">
        <v>3</v>
      </c>
      <c r="G117" s="167">
        <v>37.770000000000003</v>
      </c>
      <c r="H117" s="167">
        <v>47.78</v>
      </c>
      <c r="I117" s="167">
        <v>143.34</v>
      </c>
      <c r="J117" s="216">
        <v>1.520246353301901E-3</v>
      </c>
    </row>
    <row r="118" spans="1:10" s="164" customFormat="1" ht="30" x14ac:dyDescent="0.2">
      <c r="A118" s="186" t="s">
        <v>437</v>
      </c>
      <c r="B118" s="165" t="s">
        <v>76</v>
      </c>
      <c r="C118" s="186" t="s">
        <v>62</v>
      </c>
      <c r="D118" s="186" t="s">
        <v>77</v>
      </c>
      <c r="E118" s="166" t="s">
        <v>78</v>
      </c>
      <c r="F118" s="165">
        <v>3</v>
      </c>
      <c r="G118" s="167">
        <v>18.46</v>
      </c>
      <c r="H118" s="167">
        <v>23.35</v>
      </c>
      <c r="I118" s="167">
        <v>70.05</v>
      </c>
      <c r="J118" s="216">
        <v>7.429416565424736E-4</v>
      </c>
    </row>
    <row r="119" spans="1:10" s="164" customFormat="1" ht="30" x14ac:dyDescent="0.2">
      <c r="A119" s="186" t="s">
        <v>438</v>
      </c>
      <c r="B119" s="165" t="s">
        <v>79</v>
      </c>
      <c r="C119" s="186" t="s">
        <v>80</v>
      </c>
      <c r="D119" s="186" t="s">
        <v>81</v>
      </c>
      <c r="E119" s="166" t="s">
        <v>82</v>
      </c>
      <c r="F119" s="165">
        <v>23</v>
      </c>
      <c r="G119" s="167">
        <v>28.02</v>
      </c>
      <c r="H119" s="167">
        <v>35.450000000000003</v>
      </c>
      <c r="I119" s="167">
        <v>815.35</v>
      </c>
      <c r="J119" s="216">
        <v>8.6475014941028681E-3</v>
      </c>
    </row>
    <row r="120" spans="1:10" s="164" customFormat="1" x14ac:dyDescent="0.2">
      <c r="A120" s="186" t="s">
        <v>439</v>
      </c>
      <c r="B120" s="165" t="s">
        <v>84</v>
      </c>
      <c r="C120" s="186" t="s">
        <v>62</v>
      </c>
      <c r="D120" s="186" t="s">
        <v>85</v>
      </c>
      <c r="E120" s="166" t="s">
        <v>71</v>
      </c>
      <c r="F120" s="165">
        <v>23</v>
      </c>
      <c r="G120" s="167">
        <v>92.86</v>
      </c>
      <c r="H120" s="167">
        <v>117.48</v>
      </c>
      <c r="I120" s="167">
        <v>2702.04</v>
      </c>
      <c r="J120" s="216">
        <v>2.8657502835746258E-2</v>
      </c>
    </row>
    <row r="121" spans="1:10" s="164" customFormat="1" x14ac:dyDescent="0.2">
      <c r="A121" s="186" t="s">
        <v>440</v>
      </c>
      <c r="B121" s="165" t="s">
        <v>86</v>
      </c>
      <c r="C121" s="186" t="s">
        <v>66</v>
      </c>
      <c r="D121" s="186" t="s">
        <v>87</v>
      </c>
      <c r="E121" s="166" t="s">
        <v>71</v>
      </c>
      <c r="F121" s="165">
        <v>3</v>
      </c>
      <c r="G121" s="167">
        <v>18.940000000000001</v>
      </c>
      <c r="H121" s="167">
        <v>23.96</v>
      </c>
      <c r="I121" s="167">
        <v>71.88</v>
      </c>
      <c r="J121" s="216">
        <v>7.6235041073908637E-4</v>
      </c>
    </row>
    <row r="122" spans="1:10" s="164" customFormat="1" x14ac:dyDescent="0.2">
      <c r="A122" s="168" t="s">
        <v>441</v>
      </c>
      <c r="B122" s="169" t="s">
        <v>88</v>
      </c>
      <c r="C122" s="168" t="s">
        <v>62</v>
      </c>
      <c r="D122" s="168" t="s">
        <v>89</v>
      </c>
      <c r="E122" s="170" t="s">
        <v>82</v>
      </c>
      <c r="F122" s="169">
        <v>1</v>
      </c>
      <c r="G122" s="217">
        <v>71.73</v>
      </c>
      <c r="H122" s="217">
        <v>86.25</v>
      </c>
      <c r="I122" s="217">
        <v>86.25</v>
      </c>
      <c r="J122" s="218">
        <v>9.1475685762724263E-4</v>
      </c>
    </row>
    <row r="123" spans="1:10" s="164" customFormat="1" ht="30" x14ac:dyDescent="0.2">
      <c r="A123" s="186" t="s">
        <v>442</v>
      </c>
      <c r="B123" s="165" t="s">
        <v>90</v>
      </c>
      <c r="C123" s="186" t="s">
        <v>66</v>
      </c>
      <c r="D123" s="186" t="s">
        <v>91</v>
      </c>
      <c r="E123" s="166" t="s">
        <v>71</v>
      </c>
      <c r="F123" s="165">
        <v>3</v>
      </c>
      <c r="G123" s="167">
        <v>21.05</v>
      </c>
      <c r="H123" s="167">
        <v>26.63</v>
      </c>
      <c r="I123" s="167">
        <v>79.89</v>
      </c>
      <c r="J123" s="216">
        <v>8.473034823865556E-4</v>
      </c>
    </row>
    <row r="124" spans="1:10" s="164" customFormat="1" ht="30" x14ac:dyDescent="0.2">
      <c r="A124" s="186" t="s">
        <v>443</v>
      </c>
      <c r="B124" s="165" t="s">
        <v>92</v>
      </c>
      <c r="C124" s="186" t="s">
        <v>66</v>
      </c>
      <c r="D124" s="186" t="s">
        <v>93</v>
      </c>
      <c r="E124" s="166" t="s">
        <v>71</v>
      </c>
      <c r="F124" s="165">
        <v>5</v>
      </c>
      <c r="G124" s="167">
        <v>21.15</v>
      </c>
      <c r="H124" s="167">
        <v>26.75</v>
      </c>
      <c r="I124" s="167">
        <v>133.75</v>
      </c>
      <c r="J124" s="216">
        <v>1.4185359966103618E-3</v>
      </c>
    </row>
    <row r="125" spans="1:10" s="164" customFormat="1" x14ac:dyDescent="0.2">
      <c r="A125" s="168" t="s">
        <v>444</v>
      </c>
      <c r="B125" s="169" t="s">
        <v>96</v>
      </c>
      <c r="C125" s="168" t="s">
        <v>62</v>
      </c>
      <c r="D125" s="168" t="s">
        <v>97</v>
      </c>
      <c r="E125" s="170" t="s">
        <v>71</v>
      </c>
      <c r="F125" s="169">
        <v>4</v>
      </c>
      <c r="G125" s="217">
        <v>42.37</v>
      </c>
      <c r="H125" s="217">
        <v>50.94</v>
      </c>
      <c r="I125" s="217">
        <v>203.76</v>
      </c>
      <c r="J125" s="218">
        <v>2.1610534180884285E-3</v>
      </c>
    </row>
    <row r="126" spans="1:10" s="164" customFormat="1" x14ac:dyDescent="0.2">
      <c r="A126" s="186" t="s">
        <v>445</v>
      </c>
      <c r="B126" s="165" t="s">
        <v>94</v>
      </c>
      <c r="C126" s="186" t="s">
        <v>66</v>
      </c>
      <c r="D126" s="186" t="s">
        <v>95</v>
      </c>
      <c r="E126" s="166" t="s">
        <v>71</v>
      </c>
      <c r="F126" s="165">
        <v>2</v>
      </c>
      <c r="G126" s="167">
        <v>20.9</v>
      </c>
      <c r="H126" s="167">
        <v>26.44</v>
      </c>
      <c r="I126" s="167">
        <v>52.88</v>
      </c>
      <c r="J126" s="216">
        <v>5.6083875514583879E-4</v>
      </c>
    </row>
    <row r="127" spans="1:10" s="164" customFormat="1" ht="30" x14ac:dyDescent="0.2">
      <c r="A127" s="186" t="s">
        <v>446</v>
      </c>
      <c r="B127" s="165" t="s">
        <v>99</v>
      </c>
      <c r="C127" s="186" t="s">
        <v>62</v>
      </c>
      <c r="D127" s="186" t="s">
        <v>100</v>
      </c>
      <c r="E127" s="166" t="s">
        <v>71</v>
      </c>
      <c r="F127" s="165">
        <v>5</v>
      </c>
      <c r="G127" s="167">
        <v>8.1</v>
      </c>
      <c r="H127" s="167">
        <v>10.24</v>
      </c>
      <c r="I127" s="167">
        <v>51.2</v>
      </c>
      <c r="J127" s="216">
        <v>5.4302088244075162E-4</v>
      </c>
    </row>
    <row r="128" spans="1:10" s="164" customFormat="1" ht="15.75" x14ac:dyDescent="0.2">
      <c r="A128" s="212" t="s">
        <v>447</v>
      </c>
      <c r="B128" s="212"/>
      <c r="C128" s="212"/>
      <c r="D128" s="212" t="s">
        <v>448</v>
      </c>
      <c r="E128" s="212"/>
      <c r="F128" s="213"/>
      <c r="G128" s="212"/>
      <c r="H128" s="212"/>
      <c r="I128" s="214">
        <v>2734.36</v>
      </c>
      <c r="J128" s="215">
        <v>2.9000284767786984E-2</v>
      </c>
    </row>
    <row r="129" spans="1:10" s="164" customFormat="1" ht="30" x14ac:dyDescent="0.2">
      <c r="A129" s="168" t="s">
        <v>449</v>
      </c>
      <c r="B129" s="169" t="s">
        <v>69</v>
      </c>
      <c r="C129" s="168" t="s">
        <v>62</v>
      </c>
      <c r="D129" s="168" t="s">
        <v>70</v>
      </c>
      <c r="E129" s="170" t="s">
        <v>71</v>
      </c>
      <c r="F129" s="169">
        <v>3</v>
      </c>
      <c r="G129" s="217">
        <v>174.37</v>
      </c>
      <c r="H129" s="217">
        <v>209.67</v>
      </c>
      <c r="I129" s="217">
        <v>629.01</v>
      </c>
      <c r="J129" s="218">
        <v>6.6712024465636162E-3</v>
      </c>
    </row>
    <row r="130" spans="1:10" s="164" customFormat="1" x14ac:dyDescent="0.2">
      <c r="A130" s="186" t="s">
        <v>450</v>
      </c>
      <c r="B130" s="165" t="s">
        <v>73</v>
      </c>
      <c r="C130" s="186" t="s">
        <v>62</v>
      </c>
      <c r="D130" s="186" t="s">
        <v>74</v>
      </c>
      <c r="E130" s="166" t="s">
        <v>71</v>
      </c>
      <c r="F130" s="165">
        <v>3</v>
      </c>
      <c r="G130" s="167">
        <v>37.770000000000003</v>
      </c>
      <c r="H130" s="167">
        <v>47.78</v>
      </c>
      <c r="I130" s="167">
        <v>143.34</v>
      </c>
      <c r="J130" s="216">
        <v>1.520246353301901E-3</v>
      </c>
    </row>
    <row r="131" spans="1:10" s="164" customFormat="1" ht="30" x14ac:dyDescent="0.2">
      <c r="A131" s="186" t="s">
        <v>451</v>
      </c>
      <c r="B131" s="165" t="s">
        <v>76</v>
      </c>
      <c r="C131" s="186" t="s">
        <v>62</v>
      </c>
      <c r="D131" s="186" t="s">
        <v>77</v>
      </c>
      <c r="E131" s="166" t="s">
        <v>78</v>
      </c>
      <c r="F131" s="165">
        <v>3</v>
      </c>
      <c r="G131" s="167">
        <v>18.46</v>
      </c>
      <c r="H131" s="167">
        <v>23.35</v>
      </c>
      <c r="I131" s="167">
        <v>70.05</v>
      </c>
      <c r="J131" s="216">
        <v>7.429416565424736E-4</v>
      </c>
    </row>
    <row r="132" spans="1:10" s="164" customFormat="1" ht="30" x14ac:dyDescent="0.2">
      <c r="A132" s="186" t="s">
        <v>452</v>
      </c>
      <c r="B132" s="165" t="s">
        <v>79</v>
      </c>
      <c r="C132" s="186" t="s">
        <v>80</v>
      </c>
      <c r="D132" s="186" t="s">
        <v>81</v>
      </c>
      <c r="E132" s="166" t="s">
        <v>82</v>
      </c>
      <c r="F132" s="165">
        <v>9</v>
      </c>
      <c r="G132" s="167">
        <v>28.02</v>
      </c>
      <c r="H132" s="167">
        <v>35.450000000000003</v>
      </c>
      <c r="I132" s="167">
        <v>319.05</v>
      </c>
      <c r="J132" s="216">
        <v>3.3838049324750349E-3</v>
      </c>
    </row>
    <row r="133" spans="1:10" s="164" customFormat="1" x14ac:dyDescent="0.2">
      <c r="A133" s="186" t="s">
        <v>453</v>
      </c>
      <c r="B133" s="165" t="s">
        <v>84</v>
      </c>
      <c r="C133" s="186" t="s">
        <v>62</v>
      </c>
      <c r="D133" s="186" t="s">
        <v>85</v>
      </c>
      <c r="E133" s="166" t="s">
        <v>71</v>
      </c>
      <c r="F133" s="165">
        <v>9</v>
      </c>
      <c r="G133" s="167">
        <v>92.86</v>
      </c>
      <c r="H133" s="167">
        <v>117.48</v>
      </c>
      <c r="I133" s="167">
        <v>1057.32</v>
      </c>
      <c r="J133" s="216">
        <v>1.1213805457465927E-2</v>
      </c>
    </row>
    <row r="134" spans="1:10" s="164" customFormat="1" x14ac:dyDescent="0.2">
      <c r="A134" s="186" t="s">
        <v>454</v>
      </c>
      <c r="B134" s="165" t="s">
        <v>86</v>
      </c>
      <c r="C134" s="186" t="s">
        <v>66</v>
      </c>
      <c r="D134" s="186" t="s">
        <v>87</v>
      </c>
      <c r="E134" s="166" t="s">
        <v>71</v>
      </c>
      <c r="F134" s="165">
        <v>3</v>
      </c>
      <c r="G134" s="167">
        <v>18.940000000000001</v>
      </c>
      <c r="H134" s="167">
        <v>23.96</v>
      </c>
      <c r="I134" s="167">
        <v>71.88</v>
      </c>
      <c r="J134" s="216">
        <v>7.6235041073908637E-4</v>
      </c>
    </row>
    <row r="135" spans="1:10" s="164" customFormat="1" x14ac:dyDescent="0.2">
      <c r="A135" s="168" t="s">
        <v>455</v>
      </c>
      <c r="B135" s="169" t="s">
        <v>88</v>
      </c>
      <c r="C135" s="168" t="s">
        <v>62</v>
      </c>
      <c r="D135" s="168" t="s">
        <v>89</v>
      </c>
      <c r="E135" s="170" t="s">
        <v>82</v>
      </c>
      <c r="F135" s="169">
        <v>1</v>
      </c>
      <c r="G135" s="217">
        <v>71.73</v>
      </c>
      <c r="H135" s="217">
        <v>86.25</v>
      </c>
      <c r="I135" s="217">
        <v>86.25</v>
      </c>
      <c r="J135" s="218">
        <v>9.1475685762724263E-4</v>
      </c>
    </row>
    <row r="136" spans="1:10" s="164" customFormat="1" ht="30" x14ac:dyDescent="0.2">
      <c r="A136" s="186" t="s">
        <v>456</v>
      </c>
      <c r="B136" s="165" t="s">
        <v>90</v>
      </c>
      <c r="C136" s="186" t="s">
        <v>66</v>
      </c>
      <c r="D136" s="186" t="s">
        <v>91</v>
      </c>
      <c r="E136" s="166" t="s">
        <v>71</v>
      </c>
      <c r="F136" s="165">
        <v>2</v>
      </c>
      <c r="G136" s="167">
        <v>21.05</v>
      </c>
      <c r="H136" s="167">
        <v>26.63</v>
      </c>
      <c r="I136" s="167">
        <v>53.26</v>
      </c>
      <c r="J136" s="216">
        <v>5.648689882577037E-4</v>
      </c>
    </row>
    <row r="137" spans="1:10" s="164" customFormat="1" ht="30" x14ac:dyDescent="0.2">
      <c r="A137" s="186" t="s">
        <v>457</v>
      </c>
      <c r="B137" s="165" t="s">
        <v>92</v>
      </c>
      <c r="C137" s="186" t="s">
        <v>66</v>
      </c>
      <c r="D137" s="186" t="s">
        <v>93</v>
      </c>
      <c r="E137" s="166" t="s">
        <v>71</v>
      </c>
      <c r="F137" s="165">
        <v>1</v>
      </c>
      <c r="G137" s="167">
        <v>21.15</v>
      </c>
      <c r="H137" s="167">
        <v>26.75</v>
      </c>
      <c r="I137" s="167">
        <v>26.75</v>
      </c>
      <c r="J137" s="216">
        <v>2.8370719932207237E-4</v>
      </c>
    </row>
    <row r="138" spans="1:10" s="164" customFormat="1" x14ac:dyDescent="0.2">
      <c r="A138" s="168" t="s">
        <v>458</v>
      </c>
      <c r="B138" s="169" t="s">
        <v>96</v>
      </c>
      <c r="C138" s="168" t="s">
        <v>62</v>
      </c>
      <c r="D138" s="168" t="s">
        <v>217</v>
      </c>
      <c r="E138" s="170" t="s">
        <v>71</v>
      </c>
      <c r="F138" s="169">
        <v>1</v>
      </c>
      <c r="G138" s="217">
        <v>42.37</v>
      </c>
      <c r="H138" s="217">
        <v>50.94</v>
      </c>
      <c r="I138" s="217">
        <v>50.94</v>
      </c>
      <c r="J138" s="218">
        <v>5.4026335452210712E-4</v>
      </c>
    </row>
    <row r="139" spans="1:10" s="164" customFormat="1" x14ac:dyDescent="0.2">
      <c r="A139" s="186" t="s">
        <v>459</v>
      </c>
      <c r="B139" s="165" t="s">
        <v>94</v>
      </c>
      <c r="C139" s="186" t="s">
        <v>66</v>
      </c>
      <c r="D139" s="186" t="s">
        <v>95</v>
      </c>
      <c r="E139" s="166" t="s">
        <v>71</v>
      </c>
      <c r="F139" s="165">
        <v>3</v>
      </c>
      <c r="G139" s="167">
        <v>20.9</v>
      </c>
      <c r="H139" s="167">
        <v>26.44</v>
      </c>
      <c r="I139" s="167">
        <v>79.319999999999993</v>
      </c>
      <c r="J139" s="216">
        <v>8.4125813271875819E-4</v>
      </c>
    </row>
    <row r="140" spans="1:10" s="164" customFormat="1" x14ac:dyDescent="0.2">
      <c r="A140" s="168" t="s">
        <v>460</v>
      </c>
      <c r="B140" s="169" t="s">
        <v>110</v>
      </c>
      <c r="C140" s="168" t="s">
        <v>62</v>
      </c>
      <c r="D140" s="168" t="s">
        <v>105</v>
      </c>
      <c r="E140" s="170" t="s">
        <v>71</v>
      </c>
      <c r="F140" s="169">
        <v>1</v>
      </c>
      <c r="G140" s="217">
        <v>42.34</v>
      </c>
      <c r="H140" s="217">
        <v>50.91</v>
      </c>
      <c r="I140" s="217">
        <v>50.91</v>
      </c>
      <c r="J140" s="218">
        <v>5.3994517822380204E-4</v>
      </c>
    </row>
    <row r="141" spans="1:10" s="164" customFormat="1" x14ac:dyDescent="0.2">
      <c r="A141" s="168" t="s">
        <v>461</v>
      </c>
      <c r="B141" s="169" t="s">
        <v>104</v>
      </c>
      <c r="C141" s="168" t="s">
        <v>62</v>
      </c>
      <c r="D141" s="168" t="s">
        <v>212</v>
      </c>
      <c r="E141" s="170" t="s">
        <v>71</v>
      </c>
      <c r="F141" s="169">
        <v>1</v>
      </c>
      <c r="G141" s="217">
        <v>46.01</v>
      </c>
      <c r="H141" s="217">
        <v>55.32</v>
      </c>
      <c r="I141" s="217">
        <v>55.32</v>
      </c>
      <c r="J141" s="218">
        <v>5.8671709407465578E-4</v>
      </c>
    </row>
    <row r="142" spans="1:10" s="164" customFormat="1" ht="30" x14ac:dyDescent="0.2">
      <c r="A142" s="186" t="s">
        <v>462</v>
      </c>
      <c r="B142" s="165" t="s">
        <v>99</v>
      </c>
      <c r="C142" s="186" t="s">
        <v>62</v>
      </c>
      <c r="D142" s="186" t="s">
        <v>100</v>
      </c>
      <c r="E142" s="166" t="s">
        <v>71</v>
      </c>
      <c r="F142" s="165">
        <v>4</v>
      </c>
      <c r="G142" s="167">
        <v>8.1</v>
      </c>
      <c r="H142" s="167">
        <v>10.24</v>
      </c>
      <c r="I142" s="167">
        <v>40.96</v>
      </c>
      <c r="J142" s="216">
        <v>4.3441670595260125E-4</v>
      </c>
    </row>
    <row r="143" spans="1:10" s="164" customFormat="1" ht="15.75" x14ac:dyDescent="0.2">
      <c r="A143" s="212" t="s">
        <v>463</v>
      </c>
      <c r="B143" s="212"/>
      <c r="C143" s="212"/>
      <c r="D143" s="212" t="s">
        <v>464</v>
      </c>
      <c r="E143" s="212"/>
      <c r="F143" s="213"/>
      <c r="G143" s="212"/>
      <c r="H143" s="212"/>
      <c r="I143" s="214">
        <v>3732.61</v>
      </c>
      <c r="J143" s="215">
        <v>3.9587601093890111E-2</v>
      </c>
    </row>
    <row r="144" spans="1:10" s="164" customFormat="1" ht="30" x14ac:dyDescent="0.2">
      <c r="A144" s="168" t="s">
        <v>465</v>
      </c>
      <c r="B144" s="169" t="s">
        <v>69</v>
      </c>
      <c r="C144" s="168" t="s">
        <v>62</v>
      </c>
      <c r="D144" s="168" t="s">
        <v>70</v>
      </c>
      <c r="E144" s="170" t="s">
        <v>71</v>
      </c>
      <c r="F144" s="169">
        <v>2</v>
      </c>
      <c r="G144" s="217">
        <v>174.37</v>
      </c>
      <c r="H144" s="217">
        <v>209.67</v>
      </c>
      <c r="I144" s="217">
        <v>419.34</v>
      </c>
      <c r="J144" s="218">
        <v>4.4474682977090774E-3</v>
      </c>
    </row>
    <row r="145" spans="1:10" s="164" customFormat="1" x14ac:dyDescent="0.2">
      <c r="A145" s="186" t="s">
        <v>466</v>
      </c>
      <c r="B145" s="165" t="s">
        <v>73</v>
      </c>
      <c r="C145" s="186" t="s">
        <v>62</v>
      </c>
      <c r="D145" s="186" t="s">
        <v>74</v>
      </c>
      <c r="E145" s="166" t="s">
        <v>71</v>
      </c>
      <c r="F145" s="165">
        <v>2</v>
      </c>
      <c r="G145" s="167">
        <v>37.770000000000003</v>
      </c>
      <c r="H145" s="167">
        <v>47.78</v>
      </c>
      <c r="I145" s="167">
        <v>95.56</v>
      </c>
      <c r="J145" s="216">
        <v>1.013497568867934E-3</v>
      </c>
    </row>
    <row r="146" spans="1:10" s="164" customFormat="1" ht="30" x14ac:dyDescent="0.2">
      <c r="A146" s="186" t="s">
        <v>467</v>
      </c>
      <c r="B146" s="165" t="s">
        <v>76</v>
      </c>
      <c r="C146" s="186" t="s">
        <v>62</v>
      </c>
      <c r="D146" s="186" t="s">
        <v>77</v>
      </c>
      <c r="E146" s="166" t="s">
        <v>78</v>
      </c>
      <c r="F146" s="165">
        <v>2</v>
      </c>
      <c r="G146" s="167">
        <v>18.46</v>
      </c>
      <c r="H146" s="167">
        <v>23.35</v>
      </c>
      <c r="I146" s="167">
        <v>46.7</v>
      </c>
      <c r="J146" s="216">
        <v>4.9529443769498244E-4</v>
      </c>
    </row>
    <row r="147" spans="1:10" s="164" customFormat="1" ht="30" x14ac:dyDescent="0.2">
      <c r="A147" s="186" t="s">
        <v>468</v>
      </c>
      <c r="B147" s="165" t="s">
        <v>79</v>
      </c>
      <c r="C147" s="186" t="s">
        <v>80</v>
      </c>
      <c r="D147" s="186" t="s">
        <v>81</v>
      </c>
      <c r="E147" s="166" t="s">
        <v>82</v>
      </c>
      <c r="F147" s="165">
        <v>16</v>
      </c>
      <c r="G147" s="167">
        <v>28.02</v>
      </c>
      <c r="H147" s="167">
        <v>35.450000000000003</v>
      </c>
      <c r="I147" s="167">
        <v>567.20000000000005</v>
      </c>
      <c r="J147" s="216">
        <v>6.0156532132889509E-3</v>
      </c>
    </row>
    <row r="148" spans="1:10" s="164" customFormat="1" x14ac:dyDescent="0.2">
      <c r="A148" s="186" t="s">
        <v>469</v>
      </c>
      <c r="B148" s="165" t="s">
        <v>84</v>
      </c>
      <c r="C148" s="186" t="s">
        <v>62</v>
      </c>
      <c r="D148" s="186" t="s">
        <v>85</v>
      </c>
      <c r="E148" s="166" t="s">
        <v>71</v>
      </c>
      <c r="F148" s="165">
        <v>16</v>
      </c>
      <c r="G148" s="167">
        <v>92.86</v>
      </c>
      <c r="H148" s="167">
        <v>117.48</v>
      </c>
      <c r="I148" s="167">
        <v>1879.68</v>
      </c>
      <c r="J148" s="216">
        <v>1.9935654146606092E-2</v>
      </c>
    </row>
    <row r="149" spans="1:10" s="164" customFormat="1" x14ac:dyDescent="0.2">
      <c r="A149" s="186" t="s">
        <v>470</v>
      </c>
      <c r="B149" s="165" t="s">
        <v>86</v>
      </c>
      <c r="C149" s="186" t="s">
        <v>66</v>
      </c>
      <c r="D149" s="186" t="s">
        <v>87</v>
      </c>
      <c r="E149" s="166" t="s">
        <v>71</v>
      </c>
      <c r="F149" s="165">
        <v>2</v>
      </c>
      <c r="G149" s="167">
        <v>18.940000000000001</v>
      </c>
      <c r="H149" s="167">
        <v>23.96</v>
      </c>
      <c r="I149" s="167">
        <v>47.92</v>
      </c>
      <c r="J149" s="216">
        <v>5.0823360715939099E-4</v>
      </c>
    </row>
    <row r="150" spans="1:10" s="164" customFormat="1" x14ac:dyDescent="0.2">
      <c r="A150" s="168" t="s">
        <v>471</v>
      </c>
      <c r="B150" s="169" t="s">
        <v>88</v>
      </c>
      <c r="C150" s="168" t="s">
        <v>62</v>
      </c>
      <c r="D150" s="168" t="s">
        <v>89</v>
      </c>
      <c r="E150" s="170" t="s">
        <v>82</v>
      </c>
      <c r="F150" s="169">
        <v>1</v>
      </c>
      <c r="G150" s="217">
        <v>71.73</v>
      </c>
      <c r="H150" s="217">
        <v>86.25</v>
      </c>
      <c r="I150" s="217">
        <v>86.25</v>
      </c>
      <c r="J150" s="218">
        <v>9.1475685762724263E-4</v>
      </c>
    </row>
    <row r="151" spans="1:10" s="164" customFormat="1" ht="30" x14ac:dyDescent="0.2">
      <c r="A151" s="186" t="s">
        <v>472</v>
      </c>
      <c r="B151" s="165" t="s">
        <v>90</v>
      </c>
      <c r="C151" s="186" t="s">
        <v>66</v>
      </c>
      <c r="D151" s="186" t="s">
        <v>91</v>
      </c>
      <c r="E151" s="166" t="s">
        <v>71</v>
      </c>
      <c r="F151" s="165">
        <v>1</v>
      </c>
      <c r="G151" s="167">
        <v>21.05</v>
      </c>
      <c r="H151" s="167">
        <v>26.63</v>
      </c>
      <c r="I151" s="167">
        <v>26.63</v>
      </c>
      <c r="J151" s="216">
        <v>2.8243449412885185E-4</v>
      </c>
    </row>
    <row r="152" spans="1:10" s="164" customFormat="1" ht="30" x14ac:dyDescent="0.2">
      <c r="A152" s="186" t="s">
        <v>473</v>
      </c>
      <c r="B152" s="165" t="s">
        <v>92</v>
      </c>
      <c r="C152" s="186" t="s">
        <v>66</v>
      </c>
      <c r="D152" s="186" t="s">
        <v>93</v>
      </c>
      <c r="E152" s="166" t="s">
        <v>71</v>
      </c>
      <c r="F152" s="165">
        <v>3</v>
      </c>
      <c r="G152" s="167">
        <v>21.15</v>
      </c>
      <c r="H152" s="167">
        <v>26.75</v>
      </c>
      <c r="I152" s="167">
        <v>80.25</v>
      </c>
      <c r="J152" s="216">
        <v>8.5112159796621705E-4</v>
      </c>
    </row>
    <row r="153" spans="1:10" s="164" customFormat="1" x14ac:dyDescent="0.2">
      <c r="A153" s="168" t="s">
        <v>474</v>
      </c>
      <c r="B153" s="169" t="s">
        <v>96</v>
      </c>
      <c r="C153" s="168" t="s">
        <v>62</v>
      </c>
      <c r="D153" s="168" t="s">
        <v>217</v>
      </c>
      <c r="E153" s="170" t="s">
        <v>71</v>
      </c>
      <c r="F153" s="169">
        <v>6</v>
      </c>
      <c r="G153" s="217">
        <v>42.37</v>
      </c>
      <c r="H153" s="217">
        <v>50.94</v>
      </c>
      <c r="I153" s="217">
        <v>305.64</v>
      </c>
      <c r="J153" s="218">
        <v>3.2415801271326429E-3</v>
      </c>
    </row>
    <row r="154" spans="1:10" s="164" customFormat="1" x14ac:dyDescent="0.2">
      <c r="A154" s="186" t="s">
        <v>475</v>
      </c>
      <c r="B154" s="165" t="s">
        <v>94</v>
      </c>
      <c r="C154" s="186" t="s">
        <v>66</v>
      </c>
      <c r="D154" s="186" t="s">
        <v>95</v>
      </c>
      <c r="E154" s="166" t="s">
        <v>71</v>
      </c>
      <c r="F154" s="165">
        <v>4</v>
      </c>
      <c r="G154" s="167">
        <v>20.9</v>
      </c>
      <c r="H154" s="167">
        <v>26.44</v>
      </c>
      <c r="I154" s="167">
        <v>105.76</v>
      </c>
      <c r="J154" s="216">
        <v>1.1216775102916776E-3</v>
      </c>
    </row>
    <row r="155" spans="1:10" s="164" customFormat="1" ht="30" x14ac:dyDescent="0.2">
      <c r="A155" s="186" t="s">
        <v>476</v>
      </c>
      <c r="B155" s="165" t="s">
        <v>99</v>
      </c>
      <c r="C155" s="186" t="s">
        <v>62</v>
      </c>
      <c r="D155" s="186" t="s">
        <v>100</v>
      </c>
      <c r="E155" s="166" t="s">
        <v>71</v>
      </c>
      <c r="F155" s="165">
        <v>7</v>
      </c>
      <c r="G155" s="167">
        <v>8.1</v>
      </c>
      <c r="H155" s="167">
        <v>10.24</v>
      </c>
      <c r="I155" s="167">
        <v>71.680000000000007</v>
      </c>
      <c r="J155" s="216">
        <v>7.6022923541705224E-4</v>
      </c>
    </row>
    <row r="156" spans="1:10" s="164" customFormat="1" ht="15.75" x14ac:dyDescent="0.2">
      <c r="A156" s="212" t="s">
        <v>111</v>
      </c>
      <c r="B156" s="212"/>
      <c r="C156" s="212"/>
      <c r="D156" s="212" t="s">
        <v>114</v>
      </c>
      <c r="E156" s="212"/>
      <c r="F156" s="213"/>
      <c r="G156" s="212"/>
      <c r="H156" s="212"/>
      <c r="I156" s="214">
        <v>22969.43</v>
      </c>
      <c r="J156" s="215">
        <v>0.24361094038595846</v>
      </c>
    </row>
    <row r="157" spans="1:10" s="164" customFormat="1" ht="15.75" x14ac:dyDescent="0.2">
      <c r="A157" s="212" t="s">
        <v>477</v>
      </c>
      <c r="B157" s="212"/>
      <c r="C157" s="212"/>
      <c r="D157" s="212" t="s">
        <v>331</v>
      </c>
      <c r="E157" s="212"/>
      <c r="F157" s="213"/>
      <c r="G157" s="212"/>
      <c r="H157" s="212"/>
      <c r="I157" s="214">
        <v>1427.79</v>
      </c>
      <c r="J157" s="215">
        <v>1.5142964565235952E-2</v>
      </c>
    </row>
    <row r="158" spans="1:10" s="164" customFormat="1" x14ac:dyDescent="0.2">
      <c r="A158" s="186" t="s">
        <v>478</v>
      </c>
      <c r="B158" s="165" t="s">
        <v>61</v>
      </c>
      <c r="C158" s="186" t="s">
        <v>62</v>
      </c>
      <c r="D158" s="186" t="s">
        <v>63</v>
      </c>
      <c r="E158" s="166" t="s">
        <v>64</v>
      </c>
      <c r="F158" s="165">
        <v>7</v>
      </c>
      <c r="G158" s="167">
        <v>129.68</v>
      </c>
      <c r="H158" s="167">
        <v>164.07</v>
      </c>
      <c r="I158" s="167">
        <v>1148.49</v>
      </c>
      <c r="J158" s="216">
        <v>1.2180743228015212E-2</v>
      </c>
    </row>
    <row r="159" spans="1:10" s="164" customFormat="1" x14ac:dyDescent="0.2">
      <c r="A159" s="186" t="s">
        <v>479</v>
      </c>
      <c r="B159" s="165" t="s">
        <v>65</v>
      </c>
      <c r="C159" s="186" t="s">
        <v>66</v>
      </c>
      <c r="D159" s="186" t="s">
        <v>67</v>
      </c>
      <c r="E159" s="166" t="s">
        <v>68</v>
      </c>
      <c r="F159" s="165">
        <v>70</v>
      </c>
      <c r="G159" s="167">
        <v>3.16</v>
      </c>
      <c r="H159" s="167">
        <v>3.99</v>
      </c>
      <c r="I159" s="167">
        <v>279.3</v>
      </c>
      <c r="J159" s="216">
        <v>2.9622213372207406E-3</v>
      </c>
    </row>
    <row r="160" spans="1:10" s="164" customFormat="1" ht="15.75" x14ac:dyDescent="0.2">
      <c r="A160" s="212" t="s">
        <v>480</v>
      </c>
      <c r="B160" s="212"/>
      <c r="C160" s="212"/>
      <c r="D160" s="212" t="s">
        <v>481</v>
      </c>
      <c r="E160" s="212"/>
      <c r="F160" s="213"/>
      <c r="G160" s="212"/>
      <c r="H160" s="212"/>
      <c r="I160" s="214">
        <v>2945.53</v>
      </c>
      <c r="J160" s="215">
        <v>3.1239927731556778E-2</v>
      </c>
    </row>
    <row r="161" spans="1:10" s="164" customFormat="1" ht="30" x14ac:dyDescent="0.2">
      <c r="A161" s="168" t="s">
        <v>482</v>
      </c>
      <c r="B161" s="169" t="s">
        <v>69</v>
      </c>
      <c r="C161" s="168" t="s">
        <v>62</v>
      </c>
      <c r="D161" s="168" t="s">
        <v>70</v>
      </c>
      <c r="E161" s="170" t="s">
        <v>71</v>
      </c>
      <c r="F161" s="169">
        <v>2</v>
      </c>
      <c r="G161" s="217">
        <v>174.37</v>
      </c>
      <c r="H161" s="217">
        <v>209.67</v>
      </c>
      <c r="I161" s="217">
        <v>419.34</v>
      </c>
      <c r="J161" s="218">
        <v>4.4474682977090774E-3</v>
      </c>
    </row>
    <row r="162" spans="1:10" s="164" customFormat="1" x14ac:dyDescent="0.2">
      <c r="A162" s="186" t="s">
        <v>483</v>
      </c>
      <c r="B162" s="165" t="s">
        <v>73</v>
      </c>
      <c r="C162" s="186" t="s">
        <v>62</v>
      </c>
      <c r="D162" s="186" t="s">
        <v>74</v>
      </c>
      <c r="E162" s="166" t="s">
        <v>71</v>
      </c>
      <c r="F162" s="165">
        <v>2</v>
      </c>
      <c r="G162" s="167">
        <v>37.770000000000003</v>
      </c>
      <c r="H162" s="167">
        <v>47.78</v>
      </c>
      <c r="I162" s="167">
        <v>95.56</v>
      </c>
      <c r="J162" s="216">
        <v>1.013497568867934E-3</v>
      </c>
    </row>
    <row r="163" spans="1:10" s="164" customFormat="1" ht="30" x14ac:dyDescent="0.2">
      <c r="A163" s="186" t="s">
        <v>484</v>
      </c>
      <c r="B163" s="165" t="s">
        <v>76</v>
      </c>
      <c r="C163" s="186" t="s">
        <v>62</v>
      </c>
      <c r="D163" s="186" t="s">
        <v>77</v>
      </c>
      <c r="E163" s="166" t="s">
        <v>78</v>
      </c>
      <c r="F163" s="165">
        <v>2</v>
      </c>
      <c r="G163" s="167">
        <v>18.46</v>
      </c>
      <c r="H163" s="167">
        <v>23.35</v>
      </c>
      <c r="I163" s="167">
        <v>46.7</v>
      </c>
      <c r="J163" s="216">
        <v>4.9529443769498244E-4</v>
      </c>
    </row>
    <row r="164" spans="1:10" s="164" customFormat="1" ht="30" x14ac:dyDescent="0.2">
      <c r="A164" s="186" t="s">
        <v>485</v>
      </c>
      <c r="B164" s="165" t="s">
        <v>79</v>
      </c>
      <c r="C164" s="186" t="s">
        <v>80</v>
      </c>
      <c r="D164" s="186" t="s">
        <v>81</v>
      </c>
      <c r="E164" s="166" t="s">
        <v>82</v>
      </c>
      <c r="F164" s="165">
        <v>12</v>
      </c>
      <c r="G164" s="167">
        <v>28.02</v>
      </c>
      <c r="H164" s="167">
        <v>35.450000000000003</v>
      </c>
      <c r="I164" s="167">
        <v>425.4</v>
      </c>
      <c r="J164" s="216">
        <v>4.5117399099667138E-3</v>
      </c>
    </row>
    <row r="165" spans="1:10" s="164" customFormat="1" x14ac:dyDescent="0.2">
      <c r="A165" s="186" t="s">
        <v>486</v>
      </c>
      <c r="B165" s="165" t="s">
        <v>84</v>
      </c>
      <c r="C165" s="186" t="s">
        <v>62</v>
      </c>
      <c r="D165" s="186" t="s">
        <v>85</v>
      </c>
      <c r="E165" s="166" t="s">
        <v>71</v>
      </c>
      <c r="F165" s="165">
        <v>12</v>
      </c>
      <c r="G165" s="167">
        <v>92.86</v>
      </c>
      <c r="H165" s="167">
        <v>117.48</v>
      </c>
      <c r="I165" s="167">
        <v>1409.76</v>
      </c>
      <c r="J165" s="216">
        <v>1.4951740609954569E-2</v>
      </c>
    </row>
    <row r="166" spans="1:10" s="164" customFormat="1" x14ac:dyDescent="0.2">
      <c r="A166" s="186" t="s">
        <v>487</v>
      </c>
      <c r="B166" s="165" t="s">
        <v>86</v>
      </c>
      <c r="C166" s="186" t="s">
        <v>66</v>
      </c>
      <c r="D166" s="186" t="s">
        <v>87</v>
      </c>
      <c r="E166" s="166" t="s">
        <v>71</v>
      </c>
      <c r="F166" s="165">
        <v>2</v>
      </c>
      <c r="G166" s="167">
        <v>18.940000000000001</v>
      </c>
      <c r="H166" s="167">
        <v>23.96</v>
      </c>
      <c r="I166" s="167">
        <v>47.92</v>
      </c>
      <c r="J166" s="216">
        <v>5.0823360715939099E-4</v>
      </c>
    </row>
    <row r="167" spans="1:10" s="164" customFormat="1" x14ac:dyDescent="0.2">
      <c r="A167" s="168" t="s">
        <v>488</v>
      </c>
      <c r="B167" s="169" t="s">
        <v>88</v>
      </c>
      <c r="C167" s="168" t="s">
        <v>62</v>
      </c>
      <c r="D167" s="168" t="s">
        <v>89</v>
      </c>
      <c r="E167" s="170" t="s">
        <v>82</v>
      </c>
      <c r="F167" s="169">
        <v>1</v>
      </c>
      <c r="G167" s="217">
        <v>71.73</v>
      </c>
      <c r="H167" s="217">
        <v>86.25</v>
      </c>
      <c r="I167" s="217">
        <v>86.25</v>
      </c>
      <c r="J167" s="218">
        <v>9.1475685762724263E-4</v>
      </c>
    </row>
    <row r="168" spans="1:10" s="164" customFormat="1" ht="30" x14ac:dyDescent="0.2">
      <c r="A168" s="186" t="s">
        <v>489</v>
      </c>
      <c r="B168" s="165" t="s">
        <v>90</v>
      </c>
      <c r="C168" s="186" t="s">
        <v>66</v>
      </c>
      <c r="D168" s="186" t="s">
        <v>91</v>
      </c>
      <c r="E168" s="166" t="s">
        <v>71</v>
      </c>
      <c r="F168" s="165">
        <v>2</v>
      </c>
      <c r="G168" s="167">
        <v>21.05</v>
      </c>
      <c r="H168" s="167">
        <v>26.63</v>
      </c>
      <c r="I168" s="167">
        <v>53.26</v>
      </c>
      <c r="J168" s="216">
        <v>5.648689882577037E-4</v>
      </c>
    </row>
    <row r="169" spans="1:10" s="164" customFormat="1" ht="30" x14ac:dyDescent="0.2">
      <c r="A169" s="186" t="s">
        <v>490</v>
      </c>
      <c r="B169" s="165" t="s">
        <v>92</v>
      </c>
      <c r="C169" s="186" t="s">
        <v>66</v>
      </c>
      <c r="D169" s="186" t="s">
        <v>93</v>
      </c>
      <c r="E169" s="166" t="s">
        <v>71</v>
      </c>
      <c r="F169" s="165">
        <v>2</v>
      </c>
      <c r="G169" s="167">
        <v>21.15</v>
      </c>
      <c r="H169" s="167">
        <v>26.75</v>
      </c>
      <c r="I169" s="167">
        <v>53.5</v>
      </c>
      <c r="J169" s="216">
        <v>5.6741439864414474E-4</v>
      </c>
    </row>
    <row r="170" spans="1:10" s="164" customFormat="1" x14ac:dyDescent="0.2">
      <c r="A170" s="168" t="s">
        <v>491</v>
      </c>
      <c r="B170" s="169" t="s">
        <v>96</v>
      </c>
      <c r="C170" s="168" t="s">
        <v>62</v>
      </c>
      <c r="D170" s="168" t="s">
        <v>97</v>
      </c>
      <c r="E170" s="170" t="s">
        <v>71</v>
      </c>
      <c r="F170" s="169">
        <v>4</v>
      </c>
      <c r="G170" s="217">
        <v>42.37</v>
      </c>
      <c r="H170" s="217">
        <v>50.94</v>
      </c>
      <c r="I170" s="217">
        <v>203.76</v>
      </c>
      <c r="J170" s="218">
        <v>2.1610534180884285E-3</v>
      </c>
    </row>
    <row r="171" spans="1:10" s="164" customFormat="1" x14ac:dyDescent="0.2">
      <c r="A171" s="186" t="s">
        <v>492</v>
      </c>
      <c r="B171" s="165" t="s">
        <v>94</v>
      </c>
      <c r="C171" s="186" t="s">
        <v>66</v>
      </c>
      <c r="D171" s="186" t="s">
        <v>95</v>
      </c>
      <c r="E171" s="166" t="s">
        <v>71</v>
      </c>
      <c r="F171" s="165">
        <v>2</v>
      </c>
      <c r="G171" s="167">
        <v>20.9</v>
      </c>
      <c r="H171" s="167">
        <v>26.44</v>
      </c>
      <c r="I171" s="167">
        <v>52.88</v>
      </c>
      <c r="J171" s="216">
        <v>5.6083875514583879E-4</v>
      </c>
    </row>
    <row r="172" spans="1:10" s="164" customFormat="1" ht="30" x14ac:dyDescent="0.2">
      <c r="A172" s="186" t="s">
        <v>493</v>
      </c>
      <c r="B172" s="165" t="s">
        <v>99</v>
      </c>
      <c r="C172" s="186" t="s">
        <v>62</v>
      </c>
      <c r="D172" s="186" t="s">
        <v>100</v>
      </c>
      <c r="E172" s="166" t="s">
        <v>71</v>
      </c>
      <c r="F172" s="165">
        <v>5</v>
      </c>
      <c r="G172" s="167">
        <v>8.1</v>
      </c>
      <c r="H172" s="167">
        <v>10.24</v>
      </c>
      <c r="I172" s="167">
        <v>51.2</v>
      </c>
      <c r="J172" s="216">
        <v>5.4302088244075162E-4</v>
      </c>
    </row>
    <row r="173" spans="1:10" s="164" customFormat="1" ht="15.75" x14ac:dyDescent="0.2">
      <c r="A173" s="212" t="s">
        <v>494</v>
      </c>
      <c r="B173" s="212"/>
      <c r="C173" s="212"/>
      <c r="D173" s="212" t="s">
        <v>495</v>
      </c>
      <c r="E173" s="212"/>
      <c r="F173" s="213"/>
      <c r="G173" s="212"/>
      <c r="H173" s="212"/>
      <c r="I173" s="214">
        <v>3147.17</v>
      </c>
      <c r="J173" s="215">
        <v>3.3378496691231642E-2</v>
      </c>
    </row>
    <row r="174" spans="1:10" s="164" customFormat="1" ht="30" x14ac:dyDescent="0.2">
      <c r="A174" s="168" t="s">
        <v>496</v>
      </c>
      <c r="B174" s="169" t="s">
        <v>69</v>
      </c>
      <c r="C174" s="168" t="s">
        <v>62</v>
      </c>
      <c r="D174" s="168" t="s">
        <v>70</v>
      </c>
      <c r="E174" s="170" t="s">
        <v>71</v>
      </c>
      <c r="F174" s="169">
        <v>2</v>
      </c>
      <c r="G174" s="217">
        <v>174.37</v>
      </c>
      <c r="H174" s="217">
        <v>209.67</v>
      </c>
      <c r="I174" s="217">
        <v>419.34</v>
      </c>
      <c r="J174" s="218">
        <v>4.4474682977090774E-3</v>
      </c>
    </row>
    <row r="175" spans="1:10" s="164" customFormat="1" x14ac:dyDescent="0.2">
      <c r="A175" s="186" t="s">
        <v>497</v>
      </c>
      <c r="B175" s="165" t="s">
        <v>73</v>
      </c>
      <c r="C175" s="186" t="s">
        <v>62</v>
      </c>
      <c r="D175" s="186" t="s">
        <v>74</v>
      </c>
      <c r="E175" s="166" t="s">
        <v>71</v>
      </c>
      <c r="F175" s="165">
        <v>2</v>
      </c>
      <c r="G175" s="167">
        <v>37.770000000000003</v>
      </c>
      <c r="H175" s="167">
        <v>47.78</v>
      </c>
      <c r="I175" s="167">
        <v>95.56</v>
      </c>
      <c r="J175" s="216">
        <v>1.013497568867934E-3</v>
      </c>
    </row>
    <row r="176" spans="1:10" s="164" customFormat="1" ht="30" x14ac:dyDescent="0.2">
      <c r="A176" s="186" t="s">
        <v>498</v>
      </c>
      <c r="B176" s="165" t="s">
        <v>76</v>
      </c>
      <c r="C176" s="186" t="s">
        <v>62</v>
      </c>
      <c r="D176" s="186" t="s">
        <v>77</v>
      </c>
      <c r="E176" s="166" t="s">
        <v>78</v>
      </c>
      <c r="F176" s="165">
        <v>2</v>
      </c>
      <c r="G176" s="167">
        <v>18.46</v>
      </c>
      <c r="H176" s="167">
        <v>23.35</v>
      </c>
      <c r="I176" s="167">
        <v>46.7</v>
      </c>
      <c r="J176" s="216">
        <v>4.9529443769498244E-4</v>
      </c>
    </row>
    <row r="177" spans="1:10" s="164" customFormat="1" ht="30" x14ac:dyDescent="0.2">
      <c r="A177" s="186" t="s">
        <v>499</v>
      </c>
      <c r="B177" s="165" t="s">
        <v>79</v>
      </c>
      <c r="C177" s="186" t="s">
        <v>80</v>
      </c>
      <c r="D177" s="186" t="s">
        <v>81</v>
      </c>
      <c r="E177" s="166" t="s">
        <v>82</v>
      </c>
      <c r="F177" s="165">
        <v>14</v>
      </c>
      <c r="G177" s="167">
        <v>28.02</v>
      </c>
      <c r="H177" s="167">
        <v>35.450000000000003</v>
      </c>
      <c r="I177" s="167">
        <v>496.3</v>
      </c>
      <c r="J177" s="216">
        <v>5.2636965616278328E-3</v>
      </c>
    </row>
    <row r="178" spans="1:10" s="164" customFormat="1" x14ac:dyDescent="0.2">
      <c r="A178" s="186" t="s">
        <v>500</v>
      </c>
      <c r="B178" s="165" t="s">
        <v>84</v>
      </c>
      <c r="C178" s="186" t="s">
        <v>62</v>
      </c>
      <c r="D178" s="186" t="s">
        <v>85</v>
      </c>
      <c r="E178" s="166" t="s">
        <v>71</v>
      </c>
      <c r="F178" s="165">
        <v>14</v>
      </c>
      <c r="G178" s="167">
        <v>92.86</v>
      </c>
      <c r="H178" s="167">
        <v>117.48</v>
      </c>
      <c r="I178" s="167">
        <v>1644.72</v>
      </c>
      <c r="J178" s="216">
        <v>1.7443697378280332E-2</v>
      </c>
    </row>
    <row r="179" spans="1:10" s="164" customFormat="1" x14ac:dyDescent="0.2">
      <c r="A179" s="186" t="s">
        <v>501</v>
      </c>
      <c r="B179" s="165" t="s">
        <v>86</v>
      </c>
      <c r="C179" s="186" t="s">
        <v>66</v>
      </c>
      <c r="D179" s="186" t="s">
        <v>87</v>
      </c>
      <c r="E179" s="166" t="s">
        <v>71</v>
      </c>
      <c r="F179" s="165">
        <v>2</v>
      </c>
      <c r="G179" s="167">
        <v>18.940000000000001</v>
      </c>
      <c r="H179" s="167">
        <v>23.96</v>
      </c>
      <c r="I179" s="167">
        <v>47.92</v>
      </c>
      <c r="J179" s="216">
        <v>5.0823360715939099E-4</v>
      </c>
    </row>
    <row r="180" spans="1:10" s="164" customFormat="1" x14ac:dyDescent="0.2">
      <c r="A180" s="168" t="s">
        <v>502</v>
      </c>
      <c r="B180" s="169" t="s">
        <v>88</v>
      </c>
      <c r="C180" s="168" t="s">
        <v>62</v>
      </c>
      <c r="D180" s="168" t="s">
        <v>89</v>
      </c>
      <c r="E180" s="170" t="s">
        <v>82</v>
      </c>
      <c r="F180" s="169">
        <v>1</v>
      </c>
      <c r="G180" s="217">
        <v>71.73</v>
      </c>
      <c r="H180" s="217">
        <v>86.25</v>
      </c>
      <c r="I180" s="217">
        <v>86.25</v>
      </c>
      <c r="J180" s="218">
        <v>9.1475685762724263E-4</v>
      </c>
    </row>
    <row r="181" spans="1:10" s="164" customFormat="1" ht="30" x14ac:dyDescent="0.2">
      <c r="A181" s="186" t="s">
        <v>503</v>
      </c>
      <c r="B181" s="165" t="s">
        <v>90</v>
      </c>
      <c r="C181" s="186" t="s">
        <v>66</v>
      </c>
      <c r="D181" s="186" t="s">
        <v>91</v>
      </c>
      <c r="E181" s="166" t="s">
        <v>71</v>
      </c>
      <c r="F181" s="165">
        <v>2</v>
      </c>
      <c r="G181" s="167">
        <v>21.05</v>
      </c>
      <c r="H181" s="167">
        <v>26.63</v>
      </c>
      <c r="I181" s="167">
        <v>53.26</v>
      </c>
      <c r="J181" s="216">
        <v>5.648689882577037E-4</v>
      </c>
    </row>
    <row r="182" spans="1:10" s="164" customFormat="1" ht="30" x14ac:dyDescent="0.2">
      <c r="A182" s="186" t="s">
        <v>504</v>
      </c>
      <c r="B182" s="165" t="s">
        <v>92</v>
      </c>
      <c r="C182" s="186" t="s">
        <v>66</v>
      </c>
      <c r="D182" s="186" t="s">
        <v>93</v>
      </c>
      <c r="E182" s="166" t="s">
        <v>71</v>
      </c>
      <c r="F182" s="165">
        <v>2</v>
      </c>
      <c r="G182" s="167">
        <v>21.15</v>
      </c>
      <c r="H182" s="167">
        <v>26.75</v>
      </c>
      <c r="I182" s="167">
        <v>53.5</v>
      </c>
      <c r="J182" s="216">
        <v>5.6741439864414474E-4</v>
      </c>
    </row>
    <row r="183" spans="1:10" s="164" customFormat="1" x14ac:dyDescent="0.2">
      <c r="A183" s="168" t="s">
        <v>505</v>
      </c>
      <c r="B183" s="169" t="s">
        <v>96</v>
      </c>
      <c r="C183" s="168" t="s">
        <v>62</v>
      </c>
      <c r="D183" s="168" t="s">
        <v>97</v>
      </c>
      <c r="E183" s="170" t="s">
        <v>71</v>
      </c>
      <c r="F183" s="169">
        <v>1</v>
      </c>
      <c r="G183" s="217">
        <v>42.37</v>
      </c>
      <c r="H183" s="217">
        <v>50.94</v>
      </c>
      <c r="I183" s="217">
        <v>50.94</v>
      </c>
      <c r="J183" s="218">
        <v>5.4026335452210712E-4</v>
      </c>
    </row>
    <row r="184" spans="1:10" s="164" customFormat="1" x14ac:dyDescent="0.2">
      <c r="A184" s="186" t="s">
        <v>506</v>
      </c>
      <c r="B184" s="165" t="s">
        <v>94</v>
      </c>
      <c r="C184" s="186" t="s">
        <v>66</v>
      </c>
      <c r="D184" s="186" t="s">
        <v>95</v>
      </c>
      <c r="E184" s="166" t="s">
        <v>71</v>
      </c>
      <c r="F184" s="165">
        <v>5</v>
      </c>
      <c r="G184" s="167">
        <v>20.9</v>
      </c>
      <c r="H184" s="167">
        <v>26.44</v>
      </c>
      <c r="I184" s="167">
        <v>132.19999999999999</v>
      </c>
      <c r="J184" s="216">
        <v>1.402096887864597E-3</v>
      </c>
    </row>
    <row r="185" spans="1:10" s="164" customFormat="1" ht="30" x14ac:dyDescent="0.2">
      <c r="A185" s="186" t="s">
        <v>507</v>
      </c>
      <c r="B185" s="165" t="s">
        <v>99</v>
      </c>
      <c r="C185" s="186" t="s">
        <v>62</v>
      </c>
      <c r="D185" s="186" t="s">
        <v>100</v>
      </c>
      <c r="E185" s="166" t="s">
        <v>71</v>
      </c>
      <c r="F185" s="165">
        <v>2</v>
      </c>
      <c r="G185" s="167">
        <v>8.1</v>
      </c>
      <c r="H185" s="167">
        <v>10.24</v>
      </c>
      <c r="I185" s="167">
        <v>20.48</v>
      </c>
      <c r="J185" s="216">
        <v>2.1720835297630062E-4</v>
      </c>
    </row>
    <row r="186" spans="1:10" s="164" customFormat="1" ht="15.75" x14ac:dyDescent="0.2">
      <c r="A186" s="212" t="s">
        <v>508</v>
      </c>
      <c r="B186" s="212"/>
      <c r="C186" s="212"/>
      <c r="D186" s="212" t="s">
        <v>509</v>
      </c>
      <c r="E186" s="212"/>
      <c r="F186" s="213"/>
      <c r="G186" s="212"/>
      <c r="H186" s="212"/>
      <c r="I186" s="214">
        <v>2732.52</v>
      </c>
      <c r="J186" s="215">
        <v>2.8980769954824268E-2</v>
      </c>
    </row>
    <row r="187" spans="1:10" s="164" customFormat="1" ht="30" x14ac:dyDescent="0.2">
      <c r="A187" s="168" t="s">
        <v>510</v>
      </c>
      <c r="B187" s="169" t="s">
        <v>69</v>
      </c>
      <c r="C187" s="168" t="s">
        <v>62</v>
      </c>
      <c r="D187" s="168" t="s">
        <v>70</v>
      </c>
      <c r="E187" s="170" t="s">
        <v>71</v>
      </c>
      <c r="F187" s="169">
        <v>1</v>
      </c>
      <c r="G187" s="217">
        <v>174.37</v>
      </c>
      <c r="H187" s="217">
        <v>209.67</v>
      </c>
      <c r="I187" s="217">
        <v>209.67</v>
      </c>
      <c r="J187" s="218">
        <v>2.2237341488545387E-3</v>
      </c>
    </row>
    <row r="188" spans="1:10" s="164" customFormat="1" x14ac:dyDescent="0.2">
      <c r="A188" s="186" t="s">
        <v>511</v>
      </c>
      <c r="B188" s="165" t="s">
        <v>73</v>
      </c>
      <c r="C188" s="186" t="s">
        <v>62</v>
      </c>
      <c r="D188" s="186" t="s">
        <v>74</v>
      </c>
      <c r="E188" s="166" t="s">
        <v>71</v>
      </c>
      <c r="F188" s="165">
        <v>1</v>
      </c>
      <c r="G188" s="167">
        <v>37.770000000000003</v>
      </c>
      <c r="H188" s="167">
        <v>47.78</v>
      </c>
      <c r="I188" s="167">
        <v>47.78</v>
      </c>
      <c r="J188" s="216">
        <v>5.0674878443396701E-4</v>
      </c>
    </row>
    <row r="189" spans="1:10" s="164" customFormat="1" ht="30" x14ac:dyDescent="0.2">
      <c r="A189" s="186" t="s">
        <v>512</v>
      </c>
      <c r="B189" s="165" t="s">
        <v>76</v>
      </c>
      <c r="C189" s="186" t="s">
        <v>62</v>
      </c>
      <c r="D189" s="186" t="s">
        <v>77</v>
      </c>
      <c r="E189" s="166" t="s">
        <v>78</v>
      </c>
      <c r="F189" s="165">
        <v>1</v>
      </c>
      <c r="G189" s="167">
        <v>18.46</v>
      </c>
      <c r="H189" s="167">
        <v>23.35</v>
      </c>
      <c r="I189" s="167">
        <v>23.35</v>
      </c>
      <c r="J189" s="216">
        <v>2.4764721884749122E-4</v>
      </c>
    </row>
    <row r="190" spans="1:10" s="164" customFormat="1" ht="30" x14ac:dyDescent="0.2">
      <c r="A190" s="186" t="s">
        <v>513</v>
      </c>
      <c r="B190" s="165" t="s">
        <v>79</v>
      </c>
      <c r="C190" s="186" t="s">
        <v>80</v>
      </c>
      <c r="D190" s="186" t="s">
        <v>81</v>
      </c>
      <c r="E190" s="166" t="s">
        <v>82</v>
      </c>
      <c r="F190" s="165">
        <v>13</v>
      </c>
      <c r="G190" s="167">
        <v>28.02</v>
      </c>
      <c r="H190" s="167">
        <v>35.450000000000003</v>
      </c>
      <c r="I190" s="167">
        <v>460.85</v>
      </c>
      <c r="J190" s="216">
        <v>4.8877182357972733E-3</v>
      </c>
    </row>
    <row r="191" spans="1:10" s="164" customFormat="1" x14ac:dyDescent="0.2">
      <c r="A191" s="186" t="s">
        <v>514</v>
      </c>
      <c r="B191" s="165" t="s">
        <v>84</v>
      </c>
      <c r="C191" s="186" t="s">
        <v>62</v>
      </c>
      <c r="D191" s="186" t="s">
        <v>85</v>
      </c>
      <c r="E191" s="166" t="s">
        <v>71</v>
      </c>
      <c r="F191" s="165">
        <v>13</v>
      </c>
      <c r="G191" s="167">
        <v>92.86</v>
      </c>
      <c r="H191" s="167">
        <v>117.48</v>
      </c>
      <c r="I191" s="167">
        <v>1527.24</v>
      </c>
      <c r="J191" s="216">
        <v>1.6197718994117451E-2</v>
      </c>
    </row>
    <row r="192" spans="1:10" s="164" customFormat="1" x14ac:dyDescent="0.2">
      <c r="A192" s="186" t="s">
        <v>515</v>
      </c>
      <c r="B192" s="165" t="s">
        <v>86</v>
      </c>
      <c r="C192" s="186" t="s">
        <v>66</v>
      </c>
      <c r="D192" s="186" t="s">
        <v>87</v>
      </c>
      <c r="E192" s="166" t="s">
        <v>71</v>
      </c>
      <c r="F192" s="165">
        <v>1</v>
      </c>
      <c r="G192" s="167">
        <v>18.940000000000001</v>
      </c>
      <c r="H192" s="167">
        <v>23.96</v>
      </c>
      <c r="I192" s="167">
        <v>23.96</v>
      </c>
      <c r="J192" s="216">
        <v>2.5411680357969549E-4</v>
      </c>
    </row>
    <row r="193" spans="1:10" s="164" customFormat="1" x14ac:dyDescent="0.2">
      <c r="A193" s="168" t="s">
        <v>516</v>
      </c>
      <c r="B193" s="169" t="s">
        <v>88</v>
      </c>
      <c r="C193" s="168" t="s">
        <v>62</v>
      </c>
      <c r="D193" s="168" t="s">
        <v>89</v>
      </c>
      <c r="E193" s="170" t="s">
        <v>82</v>
      </c>
      <c r="F193" s="169">
        <v>1</v>
      </c>
      <c r="G193" s="217">
        <v>71.73</v>
      </c>
      <c r="H193" s="217">
        <v>86.25</v>
      </c>
      <c r="I193" s="217">
        <v>86.25</v>
      </c>
      <c r="J193" s="218">
        <v>9.1475685762724263E-4</v>
      </c>
    </row>
    <row r="194" spans="1:10" s="164" customFormat="1" ht="30" x14ac:dyDescent="0.2">
      <c r="A194" s="186" t="s">
        <v>517</v>
      </c>
      <c r="B194" s="165" t="s">
        <v>90</v>
      </c>
      <c r="C194" s="186" t="s">
        <v>66</v>
      </c>
      <c r="D194" s="186" t="s">
        <v>91</v>
      </c>
      <c r="E194" s="166" t="s">
        <v>71</v>
      </c>
      <c r="F194" s="165">
        <v>2</v>
      </c>
      <c r="G194" s="167">
        <v>21.05</v>
      </c>
      <c r="H194" s="167">
        <v>26.63</v>
      </c>
      <c r="I194" s="167">
        <v>53.26</v>
      </c>
      <c r="J194" s="216">
        <v>5.648689882577037E-4</v>
      </c>
    </row>
    <row r="195" spans="1:10" s="164" customFormat="1" ht="30" x14ac:dyDescent="0.2">
      <c r="A195" s="186" t="s">
        <v>518</v>
      </c>
      <c r="B195" s="165" t="s">
        <v>92</v>
      </c>
      <c r="C195" s="186" t="s">
        <v>66</v>
      </c>
      <c r="D195" s="186" t="s">
        <v>93</v>
      </c>
      <c r="E195" s="166" t="s">
        <v>71</v>
      </c>
      <c r="F195" s="165">
        <v>2</v>
      </c>
      <c r="G195" s="167">
        <v>21.15</v>
      </c>
      <c r="H195" s="167">
        <v>26.75</v>
      </c>
      <c r="I195" s="167">
        <v>53.5</v>
      </c>
      <c r="J195" s="216">
        <v>5.6741439864414474E-4</v>
      </c>
    </row>
    <row r="196" spans="1:10" s="164" customFormat="1" x14ac:dyDescent="0.2">
      <c r="A196" s="168" t="s">
        <v>519</v>
      </c>
      <c r="B196" s="169" t="s">
        <v>96</v>
      </c>
      <c r="C196" s="168" t="s">
        <v>62</v>
      </c>
      <c r="D196" s="168" t="s">
        <v>217</v>
      </c>
      <c r="E196" s="170" t="s">
        <v>71</v>
      </c>
      <c r="F196" s="169">
        <v>3</v>
      </c>
      <c r="G196" s="217">
        <v>42.37</v>
      </c>
      <c r="H196" s="217">
        <v>50.94</v>
      </c>
      <c r="I196" s="217">
        <v>152.82</v>
      </c>
      <c r="J196" s="218">
        <v>1.6207900635663215E-3</v>
      </c>
    </row>
    <row r="197" spans="1:10" s="164" customFormat="1" x14ac:dyDescent="0.2">
      <c r="A197" s="186" t="s">
        <v>520</v>
      </c>
      <c r="B197" s="165" t="s">
        <v>94</v>
      </c>
      <c r="C197" s="186" t="s">
        <v>66</v>
      </c>
      <c r="D197" s="186" t="s">
        <v>95</v>
      </c>
      <c r="E197" s="166" t="s">
        <v>71</v>
      </c>
      <c r="F197" s="165">
        <v>2</v>
      </c>
      <c r="G197" s="167">
        <v>20.9</v>
      </c>
      <c r="H197" s="167">
        <v>26.44</v>
      </c>
      <c r="I197" s="167">
        <v>52.88</v>
      </c>
      <c r="J197" s="216">
        <v>5.6083875514583879E-4</v>
      </c>
    </row>
    <row r="198" spans="1:10" s="164" customFormat="1" ht="30" x14ac:dyDescent="0.2">
      <c r="A198" s="186" t="s">
        <v>521</v>
      </c>
      <c r="B198" s="165" t="s">
        <v>99</v>
      </c>
      <c r="C198" s="186" t="s">
        <v>62</v>
      </c>
      <c r="D198" s="186" t="s">
        <v>100</v>
      </c>
      <c r="E198" s="166" t="s">
        <v>71</v>
      </c>
      <c r="F198" s="165">
        <v>4</v>
      </c>
      <c r="G198" s="167">
        <v>8.1</v>
      </c>
      <c r="H198" s="167">
        <v>10.24</v>
      </c>
      <c r="I198" s="167">
        <v>40.96</v>
      </c>
      <c r="J198" s="216">
        <v>4.3441670595260125E-4</v>
      </c>
    </row>
    <row r="199" spans="1:10" s="164" customFormat="1" ht="15.75" x14ac:dyDescent="0.2">
      <c r="A199" s="212" t="s">
        <v>522</v>
      </c>
      <c r="B199" s="212"/>
      <c r="C199" s="212"/>
      <c r="D199" s="212" t="s">
        <v>523</v>
      </c>
      <c r="E199" s="212"/>
      <c r="F199" s="213"/>
      <c r="G199" s="212"/>
      <c r="H199" s="212"/>
      <c r="I199" s="214">
        <v>3095.62</v>
      </c>
      <c r="J199" s="215">
        <v>3.2831763751977334E-2</v>
      </c>
    </row>
    <row r="200" spans="1:10" s="164" customFormat="1" ht="30" x14ac:dyDescent="0.2">
      <c r="A200" s="168" t="s">
        <v>524</v>
      </c>
      <c r="B200" s="169" t="s">
        <v>69</v>
      </c>
      <c r="C200" s="168" t="s">
        <v>62</v>
      </c>
      <c r="D200" s="168" t="s">
        <v>70</v>
      </c>
      <c r="E200" s="170" t="s">
        <v>71</v>
      </c>
      <c r="F200" s="169">
        <v>1</v>
      </c>
      <c r="G200" s="217">
        <v>174.37</v>
      </c>
      <c r="H200" s="217">
        <v>209.67</v>
      </c>
      <c r="I200" s="217">
        <v>209.67</v>
      </c>
      <c r="J200" s="218">
        <v>2.2237341488545387E-3</v>
      </c>
    </row>
    <row r="201" spans="1:10" s="164" customFormat="1" x14ac:dyDescent="0.2">
      <c r="A201" s="186" t="s">
        <v>525</v>
      </c>
      <c r="B201" s="165" t="s">
        <v>73</v>
      </c>
      <c r="C201" s="186" t="s">
        <v>62</v>
      </c>
      <c r="D201" s="186" t="s">
        <v>74</v>
      </c>
      <c r="E201" s="166" t="s">
        <v>71</v>
      </c>
      <c r="F201" s="165">
        <v>1</v>
      </c>
      <c r="G201" s="167">
        <v>37.770000000000003</v>
      </c>
      <c r="H201" s="167">
        <v>47.78</v>
      </c>
      <c r="I201" s="167">
        <v>47.78</v>
      </c>
      <c r="J201" s="216">
        <v>5.0674878443396701E-4</v>
      </c>
    </row>
    <row r="202" spans="1:10" s="164" customFormat="1" ht="30" x14ac:dyDescent="0.2">
      <c r="A202" s="186" t="s">
        <v>526</v>
      </c>
      <c r="B202" s="165" t="s">
        <v>76</v>
      </c>
      <c r="C202" s="186" t="s">
        <v>62</v>
      </c>
      <c r="D202" s="186" t="s">
        <v>77</v>
      </c>
      <c r="E202" s="166" t="s">
        <v>78</v>
      </c>
      <c r="F202" s="165">
        <v>1</v>
      </c>
      <c r="G202" s="167">
        <v>18.46</v>
      </c>
      <c r="H202" s="167">
        <v>23.35</v>
      </c>
      <c r="I202" s="167">
        <v>23.35</v>
      </c>
      <c r="J202" s="216">
        <v>2.4764721884749122E-4</v>
      </c>
    </row>
    <row r="203" spans="1:10" s="164" customFormat="1" ht="30" x14ac:dyDescent="0.2">
      <c r="A203" s="186" t="s">
        <v>527</v>
      </c>
      <c r="B203" s="165" t="s">
        <v>79</v>
      </c>
      <c r="C203" s="186" t="s">
        <v>80</v>
      </c>
      <c r="D203" s="186" t="s">
        <v>81</v>
      </c>
      <c r="E203" s="166" t="s">
        <v>82</v>
      </c>
      <c r="F203" s="165">
        <v>14</v>
      </c>
      <c r="G203" s="167">
        <v>28.02</v>
      </c>
      <c r="H203" s="167">
        <v>35.450000000000003</v>
      </c>
      <c r="I203" s="167">
        <v>496.3</v>
      </c>
      <c r="J203" s="216">
        <v>5.2636965616278328E-3</v>
      </c>
    </row>
    <row r="204" spans="1:10" s="164" customFormat="1" x14ac:dyDescent="0.2">
      <c r="A204" s="186" t="s">
        <v>528</v>
      </c>
      <c r="B204" s="165" t="s">
        <v>84</v>
      </c>
      <c r="C204" s="186" t="s">
        <v>62</v>
      </c>
      <c r="D204" s="186" t="s">
        <v>85</v>
      </c>
      <c r="E204" s="166" t="s">
        <v>71</v>
      </c>
      <c r="F204" s="165">
        <v>14</v>
      </c>
      <c r="G204" s="167">
        <v>92.86</v>
      </c>
      <c r="H204" s="167">
        <v>117.48</v>
      </c>
      <c r="I204" s="167">
        <v>1644.72</v>
      </c>
      <c r="J204" s="216">
        <v>1.7443697378280332E-2</v>
      </c>
    </row>
    <row r="205" spans="1:10" s="164" customFormat="1" x14ac:dyDescent="0.2">
      <c r="A205" s="186" t="s">
        <v>529</v>
      </c>
      <c r="B205" s="165" t="s">
        <v>86</v>
      </c>
      <c r="C205" s="186" t="s">
        <v>66</v>
      </c>
      <c r="D205" s="186" t="s">
        <v>87</v>
      </c>
      <c r="E205" s="166" t="s">
        <v>71</v>
      </c>
      <c r="F205" s="165">
        <v>1</v>
      </c>
      <c r="G205" s="167">
        <v>18.940000000000001</v>
      </c>
      <c r="H205" s="167">
        <v>23.96</v>
      </c>
      <c r="I205" s="167">
        <v>23.96</v>
      </c>
      <c r="J205" s="216">
        <v>2.5411680357969549E-4</v>
      </c>
    </row>
    <row r="206" spans="1:10" s="164" customFormat="1" x14ac:dyDescent="0.2">
      <c r="A206" s="168" t="s">
        <v>530</v>
      </c>
      <c r="B206" s="169" t="s">
        <v>88</v>
      </c>
      <c r="C206" s="168" t="s">
        <v>62</v>
      </c>
      <c r="D206" s="168" t="s">
        <v>89</v>
      </c>
      <c r="E206" s="170" t="s">
        <v>82</v>
      </c>
      <c r="F206" s="169">
        <v>1</v>
      </c>
      <c r="G206" s="217">
        <v>71.73</v>
      </c>
      <c r="H206" s="217">
        <v>86.25</v>
      </c>
      <c r="I206" s="217">
        <v>86.25</v>
      </c>
      <c r="J206" s="218">
        <v>9.1475685762724263E-4</v>
      </c>
    </row>
    <row r="207" spans="1:10" s="164" customFormat="1" ht="30" x14ac:dyDescent="0.2">
      <c r="A207" s="186" t="s">
        <v>531</v>
      </c>
      <c r="B207" s="165" t="s">
        <v>90</v>
      </c>
      <c r="C207" s="186" t="s">
        <v>66</v>
      </c>
      <c r="D207" s="186" t="s">
        <v>91</v>
      </c>
      <c r="E207" s="166" t="s">
        <v>71</v>
      </c>
      <c r="F207" s="165">
        <v>3</v>
      </c>
      <c r="G207" s="167">
        <v>21.05</v>
      </c>
      <c r="H207" s="167">
        <v>26.63</v>
      </c>
      <c r="I207" s="167">
        <v>79.89</v>
      </c>
      <c r="J207" s="216">
        <v>8.473034823865556E-4</v>
      </c>
    </row>
    <row r="208" spans="1:10" s="164" customFormat="1" ht="30" x14ac:dyDescent="0.2">
      <c r="A208" s="186" t="s">
        <v>532</v>
      </c>
      <c r="B208" s="165" t="s">
        <v>92</v>
      </c>
      <c r="C208" s="186" t="s">
        <v>66</v>
      </c>
      <c r="D208" s="186" t="s">
        <v>93</v>
      </c>
      <c r="E208" s="166" t="s">
        <v>71</v>
      </c>
      <c r="F208" s="165">
        <v>2</v>
      </c>
      <c r="G208" s="167">
        <v>21.15</v>
      </c>
      <c r="H208" s="167">
        <v>26.75</v>
      </c>
      <c r="I208" s="167">
        <v>53.5</v>
      </c>
      <c r="J208" s="216">
        <v>5.6741439864414474E-4</v>
      </c>
    </row>
    <row r="209" spans="1:10" s="164" customFormat="1" x14ac:dyDescent="0.2">
      <c r="A209" s="168" t="s">
        <v>533</v>
      </c>
      <c r="B209" s="169" t="s">
        <v>96</v>
      </c>
      <c r="C209" s="168" t="s">
        <v>62</v>
      </c>
      <c r="D209" s="168" t="s">
        <v>217</v>
      </c>
      <c r="E209" s="170" t="s">
        <v>71</v>
      </c>
      <c r="F209" s="169">
        <v>6</v>
      </c>
      <c r="G209" s="217">
        <v>42.37</v>
      </c>
      <c r="H209" s="217">
        <v>50.94</v>
      </c>
      <c r="I209" s="217">
        <v>305.64</v>
      </c>
      <c r="J209" s="218">
        <v>3.2415801271326429E-3</v>
      </c>
    </row>
    <row r="210" spans="1:10" s="164" customFormat="1" x14ac:dyDescent="0.2">
      <c r="A210" s="186" t="s">
        <v>534</v>
      </c>
      <c r="B210" s="165" t="s">
        <v>94</v>
      </c>
      <c r="C210" s="186" t="s">
        <v>66</v>
      </c>
      <c r="D210" s="186" t="s">
        <v>95</v>
      </c>
      <c r="E210" s="166" t="s">
        <v>71</v>
      </c>
      <c r="F210" s="165">
        <v>2</v>
      </c>
      <c r="G210" s="167">
        <v>20.9</v>
      </c>
      <c r="H210" s="167">
        <v>26.44</v>
      </c>
      <c r="I210" s="167">
        <v>52.88</v>
      </c>
      <c r="J210" s="216">
        <v>5.6083875514583879E-4</v>
      </c>
    </row>
    <row r="211" spans="1:10" s="164" customFormat="1" ht="30" x14ac:dyDescent="0.2">
      <c r="A211" s="186" t="s">
        <v>535</v>
      </c>
      <c r="B211" s="165" t="s">
        <v>99</v>
      </c>
      <c r="C211" s="186" t="s">
        <v>62</v>
      </c>
      <c r="D211" s="186" t="s">
        <v>100</v>
      </c>
      <c r="E211" s="166" t="s">
        <v>71</v>
      </c>
      <c r="F211" s="165">
        <v>7</v>
      </c>
      <c r="G211" s="167">
        <v>8.1</v>
      </c>
      <c r="H211" s="167">
        <v>10.24</v>
      </c>
      <c r="I211" s="167">
        <v>71.680000000000007</v>
      </c>
      <c r="J211" s="216">
        <v>7.6022923541705224E-4</v>
      </c>
    </row>
    <row r="212" spans="1:10" s="164" customFormat="1" ht="15.75" x14ac:dyDescent="0.2">
      <c r="A212" s="212" t="s">
        <v>536</v>
      </c>
      <c r="B212" s="212"/>
      <c r="C212" s="212"/>
      <c r="D212" s="212" t="s">
        <v>537</v>
      </c>
      <c r="E212" s="212"/>
      <c r="F212" s="213"/>
      <c r="G212" s="212"/>
      <c r="H212" s="212"/>
      <c r="I212" s="214">
        <v>3985.47</v>
      </c>
      <c r="J212" s="215">
        <v>4.2269403053537935E-2</v>
      </c>
    </row>
    <row r="213" spans="1:10" s="164" customFormat="1" ht="30" x14ac:dyDescent="0.2">
      <c r="A213" s="168" t="s">
        <v>538</v>
      </c>
      <c r="B213" s="169" t="s">
        <v>69</v>
      </c>
      <c r="C213" s="168" t="s">
        <v>62</v>
      </c>
      <c r="D213" s="168" t="s">
        <v>70</v>
      </c>
      <c r="E213" s="170" t="s">
        <v>71</v>
      </c>
      <c r="F213" s="169">
        <v>2</v>
      </c>
      <c r="G213" s="217">
        <v>174.37</v>
      </c>
      <c r="H213" s="217">
        <v>209.67</v>
      </c>
      <c r="I213" s="217">
        <v>419.34</v>
      </c>
      <c r="J213" s="218">
        <v>4.4474682977090774E-3</v>
      </c>
    </row>
    <row r="214" spans="1:10" s="164" customFormat="1" x14ac:dyDescent="0.2">
      <c r="A214" s="186" t="s">
        <v>539</v>
      </c>
      <c r="B214" s="165" t="s">
        <v>73</v>
      </c>
      <c r="C214" s="186" t="s">
        <v>62</v>
      </c>
      <c r="D214" s="186" t="s">
        <v>74</v>
      </c>
      <c r="E214" s="166" t="s">
        <v>71</v>
      </c>
      <c r="F214" s="165">
        <v>2</v>
      </c>
      <c r="G214" s="167">
        <v>37.770000000000003</v>
      </c>
      <c r="H214" s="167">
        <v>47.78</v>
      </c>
      <c r="I214" s="167">
        <v>95.56</v>
      </c>
      <c r="J214" s="216">
        <v>1.013497568867934E-3</v>
      </c>
    </row>
    <row r="215" spans="1:10" s="164" customFormat="1" ht="30" x14ac:dyDescent="0.2">
      <c r="A215" s="186" t="s">
        <v>540</v>
      </c>
      <c r="B215" s="165" t="s">
        <v>76</v>
      </c>
      <c r="C215" s="186" t="s">
        <v>62</v>
      </c>
      <c r="D215" s="186" t="s">
        <v>77</v>
      </c>
      <c r="E215" s="166" t="s">
        <v>78</v>
      </c>
      <c r="F215" s="165">
        <v>2</v>
      </c>
      <c r="G215" s="167">
        <v>18.46</v>
      </c>
      <c r="H215" s="167">
        <v>23.35</v>
      </c>
      <c r="I215" s="167">
        <v>46.7</v>
      </c>
      <c r="J215" s="216">
        <v>4.9529443769498244E-4</v>
      </c>
    </row>
    <row r="216" spans="1:10" s="164" customFormat="1" ht="30" x14ac:dyDescent="0.2">
      <c r="A216" s="186" t="s">
        <v>541</v>
      </c>
      <c r="B216" s="165" t="s">
        <v>79</v>
      </c>
      <c r="C216" s="186" t="s">
        <v>80</v>
      </c>
      <c r="D216" s="186" t="s">
        <v>81</v>
      </c>
      <c r="E216" s="166" t="s">
        <v>82</v>
      </c>
      <c r="F216" s="165">
        <v>18</v>
      </c>
      <c r="G216" s="167">
        <v>28.02</v>
      </c>
      <c r="H216" s="167">
        <v>35.450000000000003</v>
      </c>
      <c r="I216" s="167">
        <v>638.1</v>
      </c>
      <c r="J216" s="216">
        <v>6.7676098649500699E-3</v>
      </c>
    </row>
    <row r="217" spans="1:10" s="164" customFormat="1" x14ac:dyDescent="0.2">
      <c r="A217" s="186" t="s">
        <v>542</v>
      </c>
      <c r="B217" s="165" t="s">
        <v>84</v>
      </c>
      <c r="C217" s="186" t="s">
        <v>62</v>
      </c>
      <c r="D217" s="186" t="s">
        <v>85</v>
      </c>
      <c r="E217" s="166" t="s">
        <v>71</v>
      </c>
      <c r="F217" s="165">
        <v>18</v>
      </c>
      <c r="G217" s="167">
        <v>92.86</v>
      </c>
      <c r="H217" s="167">
        <v>117.48</v>
      </c>
      <c r="I217" s="167">
        <v>2114.64</v>
      </c>
      <c r="J217" s="216">
        <v>2.2427610914931853E-2</v>
      </c>
    </row>
    <row r="218" spans="1:10" s="164" customFormat="1" x14ac:dyDescent="0.2">
      <c r="A218" s="186" t="s">
        <v>543</v>
      </c>
      <c r="B218" s="165" t="s">
        <v>86</v>
      </c>
      <c r="C218" s="186" t="s">
        <v>66</v>
      </c>
      <c r="D218" s="186" t="s">
        <v>87</v>
      </c>
      <c r="E218" s="166" t="s">
        <v>71</v>
      </c>
      <c r="F218" s="165">
        <v>2</v>
      </c>
      <c r="G218" s="167">
        <v>18.940000000000001</v>
      </c>
      <c r="H218" s="167">
        <v>23.96</v>
      </c>
      <c r="I218" s="167">
        <v>47.92</v>
      </c>
      <c r="J218" s="216">
        <v>5.0823360715939099E-4</v>
      </c>
    </row>
    <row r="219" spans="1:10" s="164" customFormat="1" x14ac:dyDescent="0.2">
      <c r="A219" s="168" t="s">
        <v>544</v>
      </c>
      <c r="B219" s="169" t="s">
        <v>88</v>
      </c>
      <c r="C219" s="168" t="s">
        <v>62</v>
      </c>
      <c r="D219" s="168" t="s">
        <v>89</v>
      </c>
      <c r="E219" s="170" t="s">
        <v>82</v>
      </c>
      <c r="F219" s="169">
        <v>1</v>
      </c>
      <c r="G219" s="217">
        <v>71.73</v>
      </c>
      <c r="H219" s="217">
        <v>86.25</v>
      </c>
      <c r="I219" s="217">
        <v>86.25</v>
      </c>
      <c r="J219" s="218">
        <v>9.1475685762724263E-4</v>
      </c>
    </row>
    <row r="220" spans="1:10" s="164" customFormat="1" ht="30" x14ac:dyDescent="0.2">
      <c r="A220" s="186" t="s">
        <v>545</v>
      </c>
      <c r="B220" s="165" t="s">
        <v>90</v>
      </c>
      <c r="C220" s="186" t="s">
        <v>66</v>
      </c>
      <c r="D220" s="186" t="s">
        <v>91</v>
      </c>
      <c r="E220" s="166" t="s">
        <v>71</v>
      </c>
      <c r="F220" s="165">
        <v>2</v>
      </c>
      <c r="G220" s="167">
        <v>21.05</v>
      </c>
      <c r="H220" s="167">
        <v>26.63</v>
      </c>
      <c r="I220" s="167">
        <v>53.26</v>
      </c>
      <c r="J220" s="216">
        <v>5.648689882577037E-4</v>
      </c>
    </row>
    <row r="221" spans="1:10" s="164" customFormat="1" ht="30" x14ac:dyDescent="0.2">
      <c r="A221" s="186" t="s">
        <v>546</v>
      </c>
      <c r="B221" s="165" t="s">
        <v>92</v>
      </c>
      <c r="C221" s="186" t="s">
        <v>66</v>
      </c>
      <c r="D221" s="186" t="s">
        <v>93</v>
      </c>
      <c r="E221" s="166" t="s">
        <v>71</v>
      </c>
      <c r="F221" s="165">
        <v>2</v>
      </c>
      <c r="G221" s="167">
        <v>21.15</v>
      </c>
      <c r="H221" s="167">
        <v>26.75</v>
      </c>
      <c r="I221" s="167">
        <v>53.5</v>
      </c>
      <c r="J221" s="216">
        <v>5.6741439864414474E-4</v>
      </c>
    </row>
    <row r="222" spans="1:10" s="164" customFormat="1" x14ac:dyDescent="0.2">
      <c r="A222" s="168" t="s">
        <v>547</v>
      </c>
      <c r="B222" s="169" t="s">
        <v>96</v>
      </c>
      <c r="C222" s="168" t="s">
        <v>62</v>
      </c>
      <c r="D222" s="168" t="s">
        <v>97</v>
      </c>
      <c r="E222" s="170" t="s">
        <v>71</v>
      </c>
      <c r="F222" s="169">
        <v>6</v>
      </c>
      <c r="G222" s="217">
        <v>42.37</v>
      </c>
      <c r="H222" s="217">
        <v>50.94</v>
      </c>
      <c r="I222" s="217">
        <v>305.64</v>
      </c>
      <c r="J222" s="218">
        <v>3.2415801271326429E-3</v>
      </c>
    </row>
    <row r="223" spans="1:10" s="164" customFormat="1" x14ac:dyDescent="0.2">
      <c r="A223" s="186" t="s">
        <v>548</v>
      </c>
      <c r="B223" s="165" t="s">
        <v>94</v>
      </c>
      <c r="C223" s="186" t="s">
        <v>66</v>
      </c>
      <c r="D223" s="186" t="s">
        <v>95</v>
      </c>
      <c r="E223" s="166" t="s">
        <v>71</v>
      </c>
      <c r="F223" s="165">
        <v>2</v>
      </c>
      <c r="G223" s="167">
        <v>20.9</v>
      </c>
      <c r="H223" s="167">
        <v>26.44</v>
      </c>
      <c r="I223" s="167">
        <v>52.88</v>
      </c>
      <c r="J223" s="216">
        <v>5.6083875514583879E-4</v>
      </c>
    </row>
    <row r="224" spans="1:10" s="164" customFormat="1" ht="30" x14ac:dyDescent="0.2">
      <c r="A224" s="186" t="s">
        <v>549</v>
      </c>
      <c r="B224" s="165" t="s">
        <v>99</v>
      </c>
      <c r="C224" s="186" t="s">
        <v>62</v>
      </c>
      <c r="D224" s="186" t="s">
        <v>100</v>
      </c>
      <c r="E224" s="166" t="s">
        <v>71</v>
      </c>
      <c r="F224" s="165">
        <v>7</v>
      </c>
      <c r="G224" s="167">
        <v>8.1</v>
      </c>
      <c r="H224" s="167">
        <v>10.24</v>
      </c>
      <c r="I224" s="167">
        <v>71.680000000000007</v>
      </c>
      <c r="J224" s="216">
        <v>7.6022923541705224E-4</v>
      </c>
    </row>
    <row r="225" spans="1:10" s="164" customFormat="1" ht="15.75" x14ac:dyDescent="0.2">
      <c r="A225" s="212" t="s">
        <v>550</v>
      </c>
      <c r="B225" s="212"/>
      <c r="C225" s="212"/>
      <c r="D225" s="212" t="s">
        <v>551</v>
      </c>
      <c r="E225" s="212"/>
      <c r="F225" s="213"/>
      <c r="G225" s="212"/>
      <c r="H225" s="212"/>
      <c r="I225" s="214">
        <v>2569.88</v>
      </c>
      <c r="J225" s="215">
        <v>2.725583018294607E-2</v>
      </c>
    </row>
    <row r="226" spans="1:10" s="164" customFormat="1" ht="30" x14ac:dyDescent="0.2">
      <c r="A226" s="168" t="s">
        <v>552</v>
      </c>
      <c r="B226" s="169" t="s">
        <v>69</v>
      </c>
      <c r="C226" s="168" t="s">
        <v>62</v>
      </c>
      <c r="D226" s="168" t="s">
        <v>70</v>
      </c>
      <c r="E226" s="170" t="s">
        <v>71</v>
      </c>
      <c r="F226" s="169">
        <v>2</v>
      </c>
      <c r="G226" s="217">
        <v>174.37</v>
      </c>
      <c r="H226" s="217">
        <v>209.67</v>
      </c>
      <c r="I226" s="217">
        <v>419.34</v>
      </c>
      <c r="J226" s="218">
        <v>4.4474682977090774E-3</v>
      </c>
    </row>
    <row r="227" spans="1:10" s="164" customFormat="1" x14ac:dyDescent="0.2">
      <c r="A227" s="186" t="s">
        <v>553</v>
      </c>
      <c r="B227" s="165" t="s">
        <v>73</v>
      </c>
      <c r="C227" s="186" t="s">
        <v>62</v>
      </c>
      <c r="D227" s="186" t="s">
        <v>74</v>
      </c>
      <c r="E227" s="166" t="s">
        <v>71</v>
      </c>
      <c r="F227" s="165">
        <v>2</v>
      </c>
      <c r="G227" s="167">
        <v>37.770000000000003</v>
      </c>
      <c r="H227" s="167">
        <v>47.78</v>
      </c>
      <c r="I227" s="167">
        <v>95.56</v>
      </c>
      <c r="J227" s="216">
        <v>1.013497568867934E-3</v>
      </c>
    </row>
    <row r="228" spans="1:10" s="164" customFormat="1" ht="30" x14ac:dyDescent="0.2">
      <c r="A228" s="186" t="s">
        <v>554</v>
      </c>
      <c r="B228" s="165" t="s">
        <v>76</v>
      </c>
      <c r="C228" s="186" t="s">
        <v>62</v>
      </c>
      <c r="D228" s="186" t="s">
        <v>77</v>
      </c>
      <c r="E228" s="166" t="s">
        <v>78</v>
      </c>
      <c r="F228" s="165">
        <v>2</v>
      </c>
      <c r="G228" s="167">
        <v>18.46</v>
      </c>
      <c r="H228" s="167">
        <v>23.35</v>
      </c>
      <c r="I228" s="167">
        <v>46.7</v>
      </c>
      <c r="J228" s="216">
        <v>4.9529443769498244E-4</v>
      </c>
    </row>
    <row r="229" spans="1:10" s="164" customFormat="1" ht="30" x14ac:dyDescent="0.2">
      <c r="A229" s="186" t="s">
        <v>555</v>
      </c>
      <c r="B229" s="165" t="s">
        <v>79</v>
      </c>
      <c r="C229" s="186" t="s">
        <v>80</v>
      </c>
      <c r="D229" s="186" t="s">
        <v>81</v>
      </c>
      <c r="E229" s="166" t="s">
        <v>82</v>
      </c>
      <c r="F229" s="165">
        <v>10</v>
      </c>
      <c r="G229" s="167">
        <v>28.02</v>
      </c>
      <c r="H229" s="167">
        <v>35.450000000000003</v>
      </c>
      <c r="I229" s="167">
        <v>354.5</v>
      </c>
      <c r="J229" s="216">
        <v>3.7597832583055944E-3</v>
      </c>
    </row>
    <row r="230" spans="1:10" s="164" customFormat="1" x14ac:dyDescent="0.2">
      <c r="A230" s="186" t="s">
        <v>556</v>
      </c>
      <c r="B230" s="165" t="s">
        <v>84</v>
      </c>
      <c r="C230" s="186" t="s">
        <v>62</v>
      </c>
      <c r="D230" s="186" t="s">
        <v>85</v>
      </c>
      <c r="E230" s="166" t="s">
        <v>71</v>
      </c>
      <c r="F230" s="165">
        <v>10</v>
      </c>
      <c r="G230" s="167">
        <v>92.86</v>
      </c>
      <c r="H230" s="167">
        <v>117.48</v>
      </c>
      <c r="I230" s="167">
        <v>1174.8</v>
      </c>
      <c r="J230" s="216">
        <v>1.2459783841628809E-2</v>
      </c>
    </row>
    <row r="231" spans="1:10" s="164" customFormat="1" x14ac:dyDescent="0.2">
      <c r="A231" s="186" t="s">
        <v>557</v>
      </c>
      <c r="B231" s="165" t="s">
        <v>86</v>
      </c>
      <c r="C231" s="186" t="s">
        <v>66</v>
      </c>
      <c r="D231" s="186" t="s">
        <v>87</v>
      </c>
      <c r="E231" s="166" t="s">
        <v>71</v>
      </c>
      <c r="F231" s="165">
        <v>2</v>
      </c>
      <c r="G231" s="167">
        <v>18.940000000000001</v>
      </c>
      <c r="H231" s="167">
        <v>23.96</v>
      </c>
      <c r="I231" s="167">
        <v>47.92</v>
      </c>
      <c r="J231" s="216">
        <v>5.0823360715939099E-4</v>
      </c>
    </row>
    <row r="232" spans="1:10" s="164" customFormat="1" x14ac:dyDescent="0.2">
      <c r="A232" s="168" t="s">
        <v>558</v>
      </c>
      <c r="B232" s="169" t="s">
        <v>88</v>
      </c>
      <c r="C232" s="168" t="s">
        <v>62</v>
      </c>
      <c r="D232" s="168" t="s">
        <v>89</v>
      </c>
      <c r="E232" s="170" t="s">
        <v>82</v>
      </c>
      <c r="F232" s="169">
        <v>1</v>
      </c>
      <c r="G232" s="217">
        <v>71.73</v>
      </c>
      <c r="H232" s="217">
        <v>86.25</v>
      </c>
      <c r="I232" s="217">
        <v>86.25</v>
      </c>
      <c r="J232" s="218">
        <v>9.1475685762724263E-4</v>
      </c>
    </row>
    <row r="233" spans="1:10" s="164" customFormat="1" ht="30" x14ac:dyDescent="0.2">
      <c r="A233" s="186" t="s">
        <v>559</v>
      </c>
      <c r="B233" s="165" t="s">
        <v>90</v>
      </c>
      <c r="C233" s="186" t="s">
        <v>66</v>
      </c>
      <c r="D233" s="186" t="s">
        <v>91</v>
      </c>
      <c r="E233" s="166" t="s">
        <v>71</v>
      </c>
      <c r="F233" s="165">
        <v>2</v>
      </c>
      <c r="G233" s="167">
        <v>21.05</v>
      </c>
      <c r="H233" s="167">
        <v>26.63</v>
      </c>
      <c r="I233" s="167">
        <v>53.26</v>
      </c>
      <c r="J233" s="216">
        <v>5.648689882577037E-4</v>
      </c>
    </row>
    <row r="234" spans="1:10" s="164" customFormat="1" ht="30" x14ac:dyDescent="0.2">
      <c r="A234" s="186" t="s">
        <v>560</v>
      </c>
      <c r="B234" s="165" t="s">
        <v>92</v>
      </c>
      <c r="C234" s="186" t="s">
        <v>66</v>
      </c>
      <c r="D234" s="186" t="s">
        <v>93</v>
      </c>
      <c r="E234" s="166" t="s">
        <v>71</v>
      </c>
      <c r="F234" s="165">
        <v>1</v>
      </c>
      <c r="G234" s="167">
        <v>21.15</v>
      </c>
      <c r="H234" s="167">
        <v>26.75</v>
      </c>
      <c r="I234" s="167">
        <v>26.75</v>
      </c>
      <c r="J234" s="216">
        <v>2.8370719932207237E-4</v>
      </c>
    </row>
    <row r="235" spans="1:10" s="164" customFormat="1" x14ac:dyDescent="0.2">
      <c r="A235" s="168" t="s">
        <v>561</v>
      </c>
      <c r="B235" s="169" t="s">
        <v>96</v>
      </c>
      <c r="C235" s="168" t="s">
        <v>62</v>
      </c>
      <c r="D235" s="168" t="s">
        <v>97</v>
      </c>
      <c r="E235" s="170" t="s">
        <v>71</v>
      </c>
      <c r="F235" s="169">
        <v>2</v>
      </c>
      <c r="G235" s="217">
        <v>42.37</v>
      </c>
      <c r="H235" s="217">
        <v>50.94</v>
      </c>
      <c r="I235" s="217">
        <v>101.88</v>
      </c>
      <c r="J235" s="218">
        <v>1.0805267090442142E-3</v>
      </c>
    </row>
    <row r="236" spans="1:10" s="164" customFormat="1" x14ac:dyDescent="0.2">
      <c r="A236" s="186" t="s">
        <v>562</v>
      </c>
      <c r="B236" s="165" t="s">
        <v>94</v>
      </c>
      <c r="C236" s="186" t="s">
        <v>66</v>
      </c>
      <c r="D236" s="186" t="s">
        <v>95</v>
      </c>
      <c r="E236" s="166" t="s">
        <v>71</v>
      </c>
      <c r="F236" s="165">
        <v>5</v>
      </c>
      <c r="G236" s="167">
        <v>20.9</v>
      </c>
      <c r="H236" s="167">
        <v>26.44</v>
      </c>
      <c r="I236" s="167">
        <v>132.19999999999999</v>
      </c>
      <c r="J236" s="216">
        <v>1.402096887864597E-3</v>
      </c>
    </row>
    <row r="237" spans="1:10" s="164" customFormat="1" ht="30" x14ac:dyDescent="0.2">
      <c r="A237" s="186" t="s">
        <v>563</v>
      </c>
      <c r="B237" s="165" t="s">
        <v>99</v>
      </c>
      <c r="C237" s="186" t="s">
        <v>62</v>
      </c>
      <c r="D237" s="186" t="s">
        <v>100</v>
      </c>
      <c r="E237" s="166" t="s">
        <v>71</v>
      </c>
      <c r="F237" s="165">
        <v>3</v>
      </c>
      <c r="G237" s="167">
        <v>8.1</v>
      </c>
      <c r="H237" s="167">
        <v>10.24</v>
      </c>
      <c r="I237" s="167">
        <v>30.72</v>
      </c>
      <c r="J237" s="216">
        <v>3.2581252946445094E-4</v>
      </c>
    </row>
    <row r="238" spans="1:10" s="164" customFormat="1" ht="15.75" x14ac:dyDescent="0.2">
      <c r="A238" s="212" t="s">
        <v>564</v>
      </c>
      <c r="B238" s="212"/>
      <c r="C238" s="212"/>
      <c r="D238" s="212" t="s">
        <v>565</v>
      </c>
      <c r="E238" s="212"/>
      <c r="F238" s="213"/>
      <c r="G238" s="212"/>
      <c r="H238" s="212"/>
      <c r="I238" s="214">
        <v>3065.45</v>
      </c>
      <c r="J238" s="215">
        <v>3.2511784454648474E-2</v>
      </c>
    </row>
    <row r="239" spans="1:10" s="164" customFormat="1" ht="30" x14ac:dyDescent="0.2">
      <c r="A239" s="168" t="s">
        <v>566</v>
      </c>
      <c r="B239" s="169" t="s">
        <v>69</v>
      </c>
      <c r="C239" s="168" t="s">
        <v>62</v>
      </c>
      <c r="D239" s="168" t="s">
        <v>70</v>
      </c>
      <c r="E239" s="170" t="s">
        <v>71</v>
      </c>
      <c r="F239" s="169">
        <v>2</v>
      </c>
      <c r="G239" s="217">
        <v>174.37</v>
      </c>
      <c r="H239" s="217">
        <v>209.67</v>
      </c>
      <c r="I239" s="217">
        <v>419.34</v>
      </c>
      <c r="J239" s="218">
        <v>4.4474682977090774E-3</v>
      </c>
    </row>
    <row r="240" spans="1:10" s="164" customFormat="1" x14ac:dyDescent="0.2">
      <c r="A240" s="186" t="s">
        <v>567</v>
      </c>
      <c r="B240" s="165" t="s">
        <v>73</v>
      </c>
      <c r="C240" s="186" t="s">
        <v>62</v>
      </c>
      <c r="D240" s="186" t="s">
        <v>74</v>
      </c>
      <c r="E240" s="166" t="s">
        <v>71</v>
      </c>
      <c r="F240" s="165">
        <v>2</v>
      </c>
      <c r="G240" s="167">
        <v>37.770000000000003</v>
      </c>
      <c r="H240" s="167">
        <v>47.78</v>
      </c>
      <c r="I240" s="167">
        <v>95.56</v>
      </c>
      <c r="J240" s="216">
        <v>1.013497568867934E-3</v>
      </c>
    </row>
    <row r="241" spans="1:10" s="164" customFormat="1" ht="30" x14ac:dyDescent="0.2">
      <c r="A241" s="186" t="s">
        <v>568</v>
      </c>
      <c r="B241" s="165" t="s">
        <v>76</v>
      </c>
      <c r="C241" s="186" t="s">
        <v>62</v>
      </c>
      <c r="D241" s="186" t="s">
        <v>77</v>
      </c>
      <c r="E241" s="166" t="s">
        <v>78</v>
      </c>
      <c r="F241" s="165">
        <v>2</v>
      </c>
      <c r="G241" s="167">
        <v>18.46</v>
      </c>
      <c r="H241" s="167">
        <v>23.35</v>
      </c>
      <c r="I241" s="167">
        <v>46.7</v>
      </c>
      <c r="J241" s="216">
        <v>4.9529443769498244E-4</v>
      </c>
    </row>
    <row r="242" spans="1:10" s="164" customFormat="1" ht="30" x14ac:dyDescent="0.2">
      <c r="A242" s="186" t="s">
        <v>569</v>
      </c>
      <c r="B242" s="165" t="s">
        <v>79</v>
      </c>
      <c r="C242" s="186" t="s">
        <v>80</v>
      </c>
      <c r="D242" s="186" t="s">
        <v>81</v>
      </c>
      <c r="E242" s="166" t="s">
        <v>82</v>
      </c>
      <c r="F242" s="165">
        <v>12</v>
      </c>
      <c r="G242" s="167">
        <v>28.02</v>
      </c>
      <c r="H242" s="167">
        <v>35.450000000000003</v>
      </c>
      <c r="I242" s="167">
        <v>425.4</v>
      </c>
      <c r="J242" s="216">
        <v>4.5117399099667138E-3</v>
      </c>
    </row>
    <row r="243" spans="1:10" s="164" customFormat="1" x14ac:dyDescent="0.2">
      <c r="A243" s="186" t="s">
        <v>570</v>
      </c>
      <c r="B243" s="165" t="s">
        <v>84</v>
      </c>
      <c r="C243" s="186" t="s">
        <v>62</v>
      </c>
      <c r="D243" s="186" t="s">
        <v>85</v>
      </c>
      <c r="E243" s="166" t="s">
        <v>71</v>
      </c>
      <c r="F243" s="165">
        <v>12</v>
      </c>
      <c r="G243" s="167">
        <v>92.86</v>
      </c>
      <c r="H243" s="167">
        <v>117.48</v>
      </c>
      <c r="I243" s="167">
        <v>1409.76</v>
      </c>
      <c r="J243" s="216">
        <v>1.4951740609954569E-2</v>
      </c>
    </row>
    <row r="244" spans="1:10" s="164" customFormat="1" x14ac:dyDescent="0.2">
      <c r="A244" s="186" t="s">
        <v>571</v>
      </c>
      <c r="B244" s="165" t="s">
        <v>86</v>
      </c>
      <c r="C244" s="186" t="s">
        <v>66</v>
      </c>
      <c r="D244" s="186" t="s">
        <v>87</v>
      </c>
      <c r="E244" s="166" t="s">
        <v>71</v>
      </c>
      <c r="F244" s="165">
        <v>2</v>
      </c>
      <c r="G244" s="167">
        <v>18.940000000000001</v>
      </c>
      <c r="H244" s="167">
        <v>23.96</v>
      </c>
      <c r="I244" s="167">
        <v>47.92</v>
      </c>
      <c r="J244" s="216">
        <v>5.0823360715939099E-4</v>
      </c>
    </row>
    <row r="245" spans="1:10" s="164" customFormat="1" x14ac:dyDescent="0.2">
      <c r="A245" s="168" t="s">
        <v>572</v>
      </c>
      <c r="B245" s="169" t="s">
        <v>88</v>
      </c>
      <c r="C245" s="168" t="s">
        <v>62</v>
      </c>
      <c r="D245" s="168" t="s">
        <v>89</v>
      </c>
      <c r="E245" s="170" t="s">
        <v>82</v>
      </c>
      <c r="F245" s="169">
        <v>1</v>
      </c>
      <c r="G245" s="217">
        <v>71.73</v>
      </c>
      <c r="H245" s="217">
        <v>86.25</v>
      </c>
      <c r="I245" s="217">
        <v>86.25</v>
      </c>
      <c r="J245" s="218">
        <v>9.1475685762724263E-4</v>
      </c>
    </row>
    <row r="246" spans="1:10" s="164" customFormat="1" ht="30" x14ac:dyDescent="0.2">
      <c r="A246" s="186" t="s">
        <v>573</v>
      </c>
      <c r="B246" s="165" t="s">
        <v>92</v>
      </c>
      <c r="C246" s="186" t="s">
        <v>66</v>
      </c>
      <c r="D246" s="186" t="s">
        <v>93</v>
      </c>
      <c r="E246" s="166" t="s">
        <v>71</v>
      </c>
      <c r="F246" s="165">
        <v>3</v>
      </c>
      <c r="G246" s="167">
        <v>21.15</v>
      </c>
      <c r="H246" s="167">
        <v>26.75</v>
      </c>
      <c r="I246" s="167">
        <v>80.25</v>
      </c>
      <c r="J246" s="216">
        <v>8.5112159796621705E-4</v>
      </c>
    </row>
    <row r="247" spans="1:10" s="164" customFormat="1" ht="30" x14ac:dyDescent="0.2">
      <c r="A247" s="186" t="s">
        <v>574</v>
      </c>
      <c r="B247" s="165" t="s">
        <v>92</v>
      </c>
      <c r="C247" s="186" t="s">
        <v>66</v>
      </c>
      <c r="D247" s="186" t="s">
        <v>93</v>
      </c>
      <c r="E247" s="166" t="s">
        <v>71</v>
      </c>
      <c r="F247" s="165">
        <v>3</v>
      </c>
      <c r="G247" s="167">
        <v>21.15</v>
      </c>
      <c r="H247" s="167">
        <v>26.75</v>
      </c>
      <c r="I247" s="167">
        <v>80.25</v>
      </c>
      <c r="J247" s="216">
        <v>8.5112159796621705E-4</v>
      </c>
    </row>
    <row r="248" spans="1:10" s="164" customFormat="1" x14ac:dyDescent="0.2">
      <c r="A248" s="168" t="s">
        <v>575</v>
      </c>
      <c r="B248" s="169" t="s">
        <v>96</v>
      </c>
      <c r="C248" s="168" t="s">
        <v>62</v>
      </c>
      <c r="D248" s="168" t="s">
        <v>97</v>
      </c>
      <c r="E248" s="170" t="s">
        <v>71</v>
      </c>
      <c r="F248" s="169">
        <v>1</v>
      </c>
      <c r="G248" s="217">
        <v>42.37</v>
      </c>
      <c r="H248" s="217">
        <v>50.94</v>
      </c>
      <c r="I248" s="217">
        <v>50.94</v>
      </c>
      <c r="J248" s="218">
        <v>5.4026335452210712E-4</v>
      </c>
    </row>
    <row r="249" spans="1:10" s="164" customFormat="1" x14ac:dyDescent="0.2">
      <c r="A249" s="186" t="s">
        <v>576</v>
      </c>
      <c r="B249" s="165" t="s">
        <v>94</v>
      </c>
      <c r="C249" s="186" t="s">
        <v>66</v>
      </c>
      <c r="D249" s="186" t="s">
        <v>95</v>
      </c>
      <c r="E249" s="166" t="s">
        <v>71</v>
      </c>
      <c r="F249" s="165">
        <v>3</v>
      </c>
      <c r="G249" s="167">
        <v>20.9</v>
      </c>
      <c r="H249" s="167">
        <v>26.44</v>
      </c>
      <c r="I249" s="167">
        <v>79.319999999999993</v>
      </c>
      <c r="J249" s="216">
        <v>8.4125813271875819E-4</v>
      </c>
    </row>
    <row r="250" spans="1:10" s="164" customFormat="1" x14ac:dyDescent="0.2">
      <c r="A250" s="168" t="s">
        <v>577</v>
      </c>
      <c r="B250" s="169" t="s">
        <v>104</v>
      </c>
      <c r="C250" s="168" t="s">
        <v>62</v>
      </c>
      <c r="D250" s="168" t="s">
        <v>578</v>
      </c>
      <c r="E250" s="170" t="s">
        <v>71</v>
      </c>
      <c r="F250" s="169">
        <v>2</v>
      </c>
      <c r="G250" s="217">
        <v>46.01</v>
      </c>
      <c r="H250" s="217">
        <v>55.32</v>
      </c>
      <c r="I250" s="217">
        <v>110.64</v>
      </c>
      <c r="J250" s="218">
        <v>1.1734341881493116E-3</v>
      </c>
    </row>
    <row r="251" spans="1:10" s="164" customFormat="1" ht="30" x14ac:dyDescent="0.2">
      <c r="A251" s="186" t="s">
        <v>579</v>
      </c>
      <c r="B251" s="165" t="s">
        <v>99</v>
      </c>
      <c r="C251" s="186" t="s">
        <v>62</v>
      </c>
      <c r="D251" s="186" t="s">
        <v>100</v>
      </c>
      <c r="E251" s="166" t="s">
        <v>71</v>
      </c>
      <c r="F251" s="165">
        <v>13</v>
      </c>
      <c r="G251" s="167">
        <v>8.1</v>
      </c>
      <c r="H251" s="167">
        <v>10.24</v>
      </c>
      <c r="I251" s="167">
        <v>133.12</v>
      </c>
      <c r="J251" s="216">
        <v>1.4118542943459542E-3</v>
      </c>
    </row>
    <row r="252" spans="1:10" s="164" customFormat="1" ht="15.75" x14ac:dyDescent="0.2">
      <c r="A252" s="212" t="s">
        <v>112</v>
      </c>
      <c r="B252" s="212"/>
      <c r="C252" s="212"/>
      <c r="D252" s="212" t="s">
        <v>115</v>
      </c>
      <c r="E252" s="212"/>
      <c r="F252" s="213"/>
      <c r="G252" s="212"/>
      <c r="H252" s="212"/>
      <c r="I252" s="214">
        <v>31472.94</v>
      </c>
      <c r="J252" s="215">
        <v>0.33379811819931304</v>
      </c>
    </row>
    <row r="253" spans="1:10" s="164" customFormat="1" ht="15.75" x14ac:dyDescent="0.2">
      <c r="A253" s="212" t="s">
        <v>580</v>
      </c>
      <c r="B253" s="212"/>
      <c r="C253" s="212"/>
      <c r="D253" s="212" t="s">
        <v>331</v>
      </c>
      <c r="E253" s="212"/>
      <c r="F253" s="213"/>
      <c r="G253" s="212"/>
      <c r="H253" s="212"/>
      <c r="I253" s="214">
        <v>1631.76</v>
      </c>
      <c r="J253" s="215">
        <v>1.7306245217412516E-2</v>
      </c>
    </row>
    <row r="254" spans="1:10" s="164" customFormat="1" x14ac:dyDescent="0.2">
      <c r="A254" s="186" t="s">
        <v>581</v>
      </c>
      <c r="B254" s="165" t="s">
        <v>61</v>
      </c>
      <c r="C254" s="186" t="s">
        <v>62</v>
      </c>
      <c r="D254" s="186" t="s">
        <v>63</v>
      </c>
      <c r="E254" s="166" t="s">
        <v>64</v>
      </c>
      <c r="F254" s="165">
        <v>8</v>
      </c>
      <c r="G254" s="167">
        <v>129.68</v>
      </c>
      <c r="H254" s="167">
        <v>164.07</v>
      </c>
      <c r="I254" s="167">
        <v>1312.56</v>
      </c>
      <c r="J254" s="216">
        <v>1.3920849403445956E-2</v>
      </c>
    </row>
    <row r="255" spans="1:10" s="164" customFormat="1" x14ac:dyDescent="0.2">
      <c r="A255" s="186" t="s">
        <v>582</v>
      </c>
      <c r="B255" s="165" t="s">
        <v>65</v>
      </c>
      <c r="C255" s="186" t="s">
        <v>66</v>
      </c>
      <c r="D255" s="186" t="s">
        <v>67</v>
      </c>
      <c r="E255" s="166" t="s">
        <v>68</v>
      </c>
      <c r="F255" s="165">
        <v>80</v>
      </c>
      <c r="G255" s="167">
        <v>3.16</v>
      </c>
      <c r="H255" s="167">
        <v>3.99</v>
      </c>
      <c r="I255" s="167">
        <v>319.2</v>
      </c>
      <c r="J255" s="216">
        <v>3.3853958139665606E-3</v>
      </c>
    </row>
    <row r="256" spans="1:10" s="164" customFormat="1" ht="15.75" x14ac:dyDescent="0.2">
      <c r="A256" s="212" t="s">
        <v>583</v>
      </c>
      <c r="B256" s="212"/>
      <c r="C256" s="212"/>
      <c r="D256" s="212" t="s">
        <v>584</v>
      </c>
      <c r="E256" s="212"/>
      <c r="F256" s="213"/>
      <c r="G256" s="212"/>
      <c r="H256" s="212"/>
      <c r="I256" s="214">
        <v>6580.36</v>
      </c>
      <c r="J256" s="215">
        <v>6.9790486210504377E-2</v>
      </c>
    </row>
    <row r="257" spans="1:10" s="164" customFormat="1" ht="30" x14ac:dyDescent="0.2">
      <c r="A257" s="168" t="s">
        <v>585</v>
      </c>
      <c r="B257" s="169" t="s">
        <v>69</v>
      </c>
      <c r="C257" s="168" t="s">
        <v>62</v>
      </c>
      <c r="D257" s="168" t="s">
        <v>70</v>
      </c>
      <c r="E257" s="170" t="s">
        <v>71</v>
      </c>
      <c r="F257" s="169">
        <v>3</v>
      </c>
      <c r="G257" s="217">
        <v>174.37</v>
      </c>
      <c r="H257" s="217">
        <v>209.67</v>
      </c>
      <c r="I257" s="217">
        <v>629.01</v>
      </c>
      <c r="J257" s="218">
        <v>6.6712024465636162E-3</v>
      </c>
    </row>
    <row r="258" spans="1:10" s="164" customFormat="1" x14ac:dyDescent="0.2">
      <c r="A258" s="186" t="s">
        <v>586</v>
      </c>
      <c r="B258" s="165" t="s">
        <v>73</v>
      </c>
      <c r="C258" s="186" t="s">
        <v>62</v>
      </c>
      <c r="D258" s="186" t="s">
        <v>74</v>
      </c>
      <c r="E258" s="166" t="s">
        <v>71</v>
      </c>
      <c r="F258" s="165">
        <v>3</v>
      </c>
      <c r="G258" s="167">
        <v>37.770000000000003</v>
      </c>
      <c r="H258" s="167">
        <v>47.78</v>
      </c>
      <c r="I258" s="167">
        <v>143.34</v>
      </c>
      <c r="J258" s="216">
        <v>1.520246353301901E-3</v>
      </c>
    </row>
    <row r="259" spans="1:10" s="164" customFormat="1" ht="30" x14ac:dyDescent="0.2">
      <c r="A259" s="186" t="s">
        <v>587</v>
      </c>
      <c r="B259" s="165" t="s">
        <v>76</v>
      </c>
      <c r="C259" s="186" t="s">
        <v>62</v>
      </c>
      <c r="D259" s="186" t="s">
        <v>77</v>
      </c>
      <c r="E259" s="166" t="s">
        <v>78</v>
      </c>
      <c r="F259" s="165">
        <v>3</v>
      </c>
      <c r="G259" s="167">
        <v>18.46</v>
      </c>
      <c r="H259" s="167">
        <v>23.35</v>
      </c>
      <c r="I259" s="167">
        <v>70.05</v>
      </c>
      <c r="J259" s="216">
        <v>7.429416565424736E-4</v>
      </c>
    </row>
    <row r="260" spans="1:10" s="164" customFormat="1" ht="30" x14ac:dyDescent="0.2">
      <c r="A260" s="186" t="s">
        <v>588</v>
      </c>
      <c r="B260" s="165" t="s">
        <v>79</v>
      </c>
      <c r="C260" s="186" t="s">
        <v>80</v>
      </c>
      <c r="D260" s="186" t="s">
        <v>81</v>
      </c>
      <c r="E260" s="166" t="s">
        <v>82</v>
      </c>
      <c r="F260" s="165">
        <v>32</v>
      </c>
      <c r="G260" s="167">
        <v>28.02</v>
      </c>
      <c r="H260" s="167">
        <v>35.450000000000003</v>
      </c>
      <c r="I260" s="167">
        <v>1134.4000000000001</v>
      </c>
      <c r="J260" s="216">
        <v>1.2031306426577902E-2</v>
      </c>
    </row>
    <row r="261" spans="1:10" s="164" customFormat="1" x14ac:dyDescent="0.2">
      <c r="A261" s="186" t="s">
        <v>589</v>
      </c>
      <c r="B261" s="165" t="s">
        <v>84</v>
      </c>
      <c r="C261" s="186" t="s">
        <v>62</v>
      </c>
      <c r="D261" s="186" t="s">
        <v>85</v>
      </c>
      <c r="E261" s="166" t="s">
        <v>71</v>
      </c>
      <c r="F261" s="165">
        <v>32</v>
      </c>
      <c r="G261" s="167">
        <v>92.86</v>
      </c>
      <c r="H261" s="167">
        <v>117.48</v>
      </c>
      <c r="I261" s="167">
        <v>3759.36</v>
      </c>
      <c r="J261" s="216">
        <v>3.9871308293212185E-2</v>
      </c>
    </row>
    <row r="262" spans="1:10" s="164" customFormat="1" x14ac:dyDescent="0.2">
      <c r="A262" s="186" t="s">
        <v>590</v>
      </c>
      <c r="B262" s="165" t="s">
        <v>86</v>
      </c>
      <c r="C262" s="186" t="s">
        <v>66</v>
      </c>
      <c r="D262" s="186" t="s">
        <v>87</v>
      </c>
      <c r="E262" s="166" t="s">
        <v>71</v>
      </c>
      <c r="F262" s="165">
        <v>3</v>
      </c>
      <c r="G262" s="167">
        <v>18.940000000000001</v>
      </c>
      <c r="H262" s="167">
        <v>23.96</v>
      </c>
      <c r="I262" s="167">
        <v>71.88</v>
      </c>
      <c r="J262" s="216">
        <v>7.6235041073908637E-4</v>
      </c>
    </row>
    <row r="263" spans="1:10" s="164" customFormat="1" x14ac:dyDescent="0.2">
      <c r="A263" s="168" t="s">
        <v>591</v>
      </c>
      <c r="B263" s="169" t="s">
        <v>88</v>
      </c>
      <c r="C263" s="168" t="s">
        <v>62</v>
      </c>
      <c r="D263" s="168" t="s">
        <v>89</v>
      </c>
      <c r="E263" s="170" t="s">
        <v>82</v>
      </c>
      <c r="F263" s="169">
        <v>1</v>
      </c>
      <c r="G263" s="217">
        <v>71.73</v>
      </c>
      <c r="H263" s="217">
        <v>86.25</v>
      </c>
      <c r="I263" s="217">
        <v>86.25</v>
      </c>
      <c r="J263" s="218">
        <v>9.1475685762724263E-4</v>
      </c>
    </row>
    <row r="264" spans="1:10" s="164" customFormat="1" ht="30" x14ac:dyDescent="0.2">
      <c r="A264" s="186" t="s">
        <v>592</v>
      </c>
      <c r="B264" s="165" t="s">
        <v>90</v>
      </c>
      <c r="C264" s="186" t="s">
        <v>66</v>
      </c>
      <c r="D264" s="186" t="s">
        <v>91</v>
      </c>
      <c r="E264" s="166" t="s">
        <v>71</v>
      </c>
      <c r="F264" s="165">
        <v>2</v>
      </c>
      <c r="G264" s="167">
        <v>21.05</v>
      </c>
      <c r="H264" s="167">
        <v>26.63</v>
      </c>
      <c r="I264" s="167">
        <v>53.26</v>
      </c>
      <c r="J264" s="216">
        <v>5.648689882577037E-4</v>
      </c>
    </row>
    <row r="265" spans="1:10" s="164" customFormat="1" ht="30" x14ac:dyDescent="0.2">
      <c r="A265" s="186" t="s">
        <v>593</v>
      </c>
      <c r="B265" s="165" t="s">
        <v>92</v>
      </c>
      <c r="C265" s="186" t="s">
        <v>66</v>
      </c>
      <c r="D265" s="186" t="s">
        <v>93</v>
      </c>
      <c r="E265" s="166" t="s">
        <v>71</v>
      </c>
      <c r="F265" s="165">
        <v>3</v>
      </c>
      <c r="G265" s="167">
        <v>21.15</v>
      </c>
      <c r="H265" s="167">
        <v>26.75</v>
      </c>
      <c r="I265" s="167">
        <v>80.25</v>
      </c>
      <c r="J265" s="216">
        <v>8.5112159796621705E-4</v>
      </c>
    </row>
    <row r="266" spans="1:10" s="164" customFormat="1" x14ac:dyDescent="0.2">
      <c r="A266" s="168" t="s">
        <v>594</v>
      </c>
      <c r="B266" s="169" t="s">
        <v>96</v>
      </c>
      <c r="C266" s="168" t="s">
        <v>62</v>
      </c>
      <c r="D266" s="168" t="s">
        <v>97</v>
      </c>
      <c r="E266" s="170" t="s">
        <v>71</v>
      </c>
      <c r="F266" s="169">
        <v>8</v>
      </c>
      <c r="G266" s="217">
        <v>42.37</v>
      </c>
      <c r="H266" s="217">
        <v>50.94</v>
      </c>
      <c r="I266" s="217">
        <v>407.52</v>
      </c>
      <c r="J266" s="218">
        <v>4.322106836176857E-3</v>
      </c>
    </row>
    <row r="267" spans="1:10" s="164" customFormat="1" x14ac:dyDescent="0.2">
      <c r="A267" s="186" t="s">
        <v>595</v>
      </c>
      <c r="B267" s="165" t="s">
        <v>94</v>
      </c>
      <c r="C267" s="186" t="s">
        <v>66</v>
      </c>
      <c r="D267" s="186" t="s">
        <v>95</v>
      </c>
      <c r="E267" s="166" t="s">
        <v>71</v>
      </c>
      <c r="F267" s="165">
        <v>2</v>
      </c>
      <c r="G267" s="167">
        <v>20.9</v>
      </c>
      <c r="H267" s="167">
        <v>26.44</v>
      </c>
      <c r="I267" s="167">
        <v>52.88</v>
      </c>
      <c r="J267" s="216">
        <v>5.6083875514583879E-4</v>
      </c>
    </row>
    <row r="268" spans="1:10" s="164" customFormat="1" ht="30" x14ac:dyDescent="0.2">
      <c r="A268" s="186" t="s">
        <v>596</v>
      </c>
      <c r="B268" s="165" t="s">
        <v>99</v>
      </c>
      <c r="C268" s="186" t="s">
        <v>62</v>
      </c>
      <c r="D268" s="186" t="s">
        <v>100</v>
      </c>
      <c r="E268" s="166" t="s">
        <v>71</v>
      </c>
      <c r="F268" s="165">
        <v>9</v>
      </c>
      <c r="G268" s="167">
        <v>8.1</v>
      </c>
      <c r="H268" s="167">
        <v>10.24</v>
      </c>
      <c r="I268" s="167">
        <v>92.16</v>
      </c>
      <c r="J268" s="216">
        <v>9.7743758839335297E-4</v>
      </c>
    </row>
    <row r="269" spans="1:10" s="164" customFormat="1" ht="15.75" x14ac:dyDescent="0.2">
      <c r="A269" s="212" t="s">
        <v>597</v>
      </c>
      <c r="B269" s="212"/>
      <c r="C269" s="212"/>
      <c r="D269" s="212" t="s">
        <v>598</v>
      </c>
      <c r="E269" s="212"/>
      <c r="F269" s="213"/>
      <c r="G269" s="212"/>
      <c r="H269" s="212"/>
      <c r="I269" s="214">
        <v>5058.5200000000004</v>
      </c>
      <c r="J269" s="215">
        <v>5.3650038950081851E-2</v>
      </c>
    </row>
    <row r="270" spans="1:10" s="164" customFormat="1" ht="30" x14ac:dyDescent="0.2">
      <c r="A270" s="168" t="s">
        <v>599</v>
      </c>
      <c r="B270" s="169" t="s">
        <v>69</v>
      </c>
      <c r="C270" s="168" t="s">
        <v>62</v>
      </c>
      <c r="D270" s="168" t="s">
        <v>70</v>
      </c>
      <c r="E270" s="170" t="s">
        <v>71</v>
      </c>
      <c r="F270" s="169">
        <v>2</v>
      </c>
      <c r="G270" s="217">
        <v>174.37</v>
      </c>
      <c r="H270" s="217">
        <v>209.67</v>
      </c>
      <c r="I270" s="217">
        <v>419.34</v>
      </c>
      <c r="J270" s="218">
        <v>4.4474682977090774E-3</v>
      </c>
    </row>
    <row r="271" spans="1:10" s="164" customFormat="1" x14ac:dyDescent="0.2">
      <c r="A271" s="186" t="s">
        <v>600</v>
      </c>
      <c r="B271" s="165" t="s">
        <v>73</v>
      </c>
      <c r="C271" s="186" t="s">
        <v>62</v>
      </c>
      <c r="D271" s="186" t="s">
        <v>74</v>
      </c>
      <c r="E271" s="166" t="s">
        <v>71</v>
      </c>
      <c r="F271" s="165">
        <v>2</v>
      </c>
      <c r="G271" s="167">
        <v>37.770000000000003</v>
      </c>
      <c r="H271" s="167">
        <v>47.78</v>
      </c>
      <c r="I271" s="167">
        <v>95.56</v>
      </c>
      <c r="J271" s="216">
        <v>1.013497568867934E-3</v>
      </c>
    </row>
    <row r="272" spans="1:10" s="164" customFormat="1" ht="30" x14ac:dyDescent="0.2">
      <c r="A272" s="186" t="s">
        <v>601</v>
      </c>
      <c r="B272" s="165" t="s">
        <v>76</v>
      </c>
      <c r="C272" s="186" t="s">
        <v>62</v>
      </c>
      <c r="D272" s="186" t="s">
        <v>77</v>
      </c>
      <c r="E272" s="166" t="s">
        <v>78</v>
      </c>
      <c r="F272" s="165">
        <v>2</v>
      </c>
      <c r="G272" s="167">
        <v>18.46</v>
      </c>
      <c r="H272" s="167">
        <v>23.35</v>
      </c>
      <c r="I272" s="167">
        <v>46.7</v>
      </c>
      <c r="J272" s="216">
        <v>4.9529443769498244E-4</v>
      </c>
    </row>
    <row r="273" spans="1:10" s="164" customFormat="1" ht="30" x14ac:dyDescent="0.2">
      <c r="A273" s="186" t="s">
        <v>602</v>
      </c>
      <c r="B273" s="165" t="s">
        <v>79</v>
      </c>
      <c r="C273" s="186" t="s">
        <v>80</v>
      </c>
      <c r="D273" s="186" t="s">
        <v>81</v>
      </c>
      <c r="E273" s="166" t="s">
        <v>82</v>
      </c>
      <c r="F273" s="165">
        <v>25</v>
      </c>
      <c r="G273" s="167">
        <v>28.02</v>
      </c>
      <c r="H273" s="167">
        <v>35.450000000000003</v>
      </c>
      <c r="I273" s="167">
        <v>886.25</v>
      </c>
      <c r="J273" s="216">
        <v>9.3994581457639871E-3</v>
      </c>
    </row>
    <row r="274" spans="1:10" s="164" customFormat="1" x14ac:dyDescent="0.2">
      <c r="A274" s="186" t="s">
        <v>603</v>
      </c>
      <c r="B274" s="165" t="s">
        <v>84</v>
      </c>
      <c r="C274" s="186" t="s">
        <v>62</v>
      </c>
      <c r="D274" s="186" t="s">
        <v>85</v>
      </c>
      <c r="E274" s="166" t="s">
        <v>71</v>
      </c>
      <c r="F274" s="165">
        <v>25</v>
      </c>
      <c r="G274" s="167">
        <v>92.86</v>
      </c>
      <c r="H274" s="167">
        <v>117.48</v>
      </c>
      <c r="I274" s="167">
        <v>2937</v>
      </c>
      <c r="J274" s="216">
        <v>3.1149459604072019E-2</v>
      </c>
    </row>
    <row r="275" spans="1:10" s="164" customFormat="1" x14ac:dyDescent="0.2">
      <c r="A275" s="186" t="s">
        <v>604</v>
      </c>
      <c r="B275" s="165" t="s">
        <v>86</v>
      </c>
      <c r="C275" s="186" t="s">
        <v>66</v>
      </c>
      <c r="D275" s="186" t="s">
        <v>87</v>
      </c>
      <c r="E275" s="166" t="s">
        <v>71</v>
      </c>
      <c r="F275" s="165">
        <v>2</v>
      </c>
      <c r="G275" s="167">
        <v>18.940000000000001</v>
      </c>
      <c r="H275" s="167">
        <v>23.96</v>
      </c>
      <c r="I275" s="167">
        <v>47.92</v>
      </c>
      <c r="J275" s="216">
        <v>5.0823360715939099E-4</v>
      </c>
    </row>
    <row r="276" spans="1:10" s="164" customFormat="1" x14ac:dyDescent="0.2">
      <c r="A276" s="168" t="s">
        <v>605</v>
      </c>
      <c r="B276" s="169" t="s">
        <v>88</v>
      </c>
      <c r="C276" s="168" t="s">
        <v>62</v>
      </c>
      <c r="D276" s="168" t="s">
        <v>89</v>
      </c>
      <c r="E276" s="170" t="s">
        <v>82</v>
      </c>
      <c r="F276" s="169">
        <v>1</v>
      </c>
      <c r="G276" s="217">
        <v>71.73</v>
      </c>
      <c r="H276" s="217">
        <v>86.25</v>
      </c>
      <c r="I276" s="217">
        <v>86.25</v>
      </c>
      <c r="J276" s="218">
        <v>9.1475685762724263E-4</v>
      </c>
    </row>
    <row r="277" spans="1:10" s="164" customFormat="1" ht="30" x14ac:dyDescent="0.2">
      <c r="A277" s="186" t="s">
        <v>606</v>
      </c>
      <c r="B277" s="165" t="s">
        <v>90</v>
      </c>
      <c r="C277" s="186" t="s">
        <v>66</v>
      </c>
      <c r="D277" s="186" t="s">
        <v>91</v>
      </c>
      <c r="E277" s="166" t="s">
        <v>71</v>
      </c>
      <c r="F277" s="165">
        <v>4</v>
      </c>
      <c r="G277" s="167">
        <v>21.05</v>
      </c>
      <c r="H277" s="167">
        <v>26.63</v>
      </c>
      <c r="I277" s="167">
        <v>106.52</v>
      </c>
      <c r="J277" s="216">
        <v>1.1297379765154074E-3</v>
      </c>
    </row>
    <row r="278" spans="1:10" s="164" customFormat="1" ht="30" x14ac:dyDescent="0.2">
      <c r="A278" s="186" t="s">
        <v>607</v>
      </c>
      <c r="B278" s="165" t="s">
        <v>92</v>
      </c>
      <c r="C278" s="186" t="s">
        <v>66</v>
      </c>
      <c r="D278" s="186" t="s">
        <v>93</v>
      </c>
      <c r="E278" s="166" t="s">
        <v>71</v>
      </c>
      <c r="F278" s="165">
        <v>4</v>
      </c>
      <c r="G278" s="167">
        <v>21.15</v>
      </c>
      <c r="H278" s="167">
        <v>26.75</v>
      </c>
      <c r="I278" s="167">
        <v>107</v>
      </c>
      <c r="J278" s="216">
        <v>1.1348287972882895E-3</v>
      </c>
    </row>
    <row r="279" spans="1:10" s="164" customFormat="1" x14ac:dyDescent="0.2">
      <c r="A279" s="168" t="s">
        <v>608</v>
      </c>
      <c r="B279" s="169" t="s">
        <v>96</v>
      </c>
      <c r="C279" s="168" t="s">
        <v>62</v>
      </c>
      <c r="D279" s="168" t="s">
        <v>97</v>
      </c>
      <c r="E279" s="170" t="s">
        <v>71</v>
      </c>
      <c r="F279" s="169">
        <v>3</v>
      </c>
      <c r="G279" s="217">
        <v>42.37</v>
      </c>
      <c r="H279" s="217">
        <v>50.94</v>
      </c>
      <c r="I279" s="217">
        <v>152.82</v>
      </c>
      <c r="J279" s="218">
        <v>1.6207900635663215E-3</v>
      </c>
    </row>
    <row r="280" spans="1:10" s="164" customFormat="1" x14ac:dyDescent="0.2">
      <c r="A280" s="186" t="s">
        <v>609</v>
      </c>
      <c r="B280" s="165" t="s">
        <v>94</v>
      </c>
      <c r="C280" s="186" t="s">
        <v>66</v>
      </c>
      <c r="D280" s="186" t="s">
        <v>95</v>
      </c>
      <c r="E280" s="166" t="s">
        <v>71</v>
      </c>
      <c r="F280" s="165">
        <v>5</v>
      </c>
      <c r="G280" s="167">
        <v>20.9</v>
      </c>
      <c r="H280" s="167">
        <v>26.44</v>
      </c>
      <c r="I280" s="167">
        <v>132.19999999999999</v>
      </c>
      <c r="J280" s="216">
        <v>1.402096887864597E-3</v>
      </c>
    </row>
    <row r="281" spans="1:10" s="164" customFormat="1" ht="30" x14ac:dyDescent="0.2">
      <c r="A281" s="186" t="s">
        <v>610</v>
      </c>
      <c r="B281" s="165" t="s">
        <v>99</v>
      </c>
      <c r="C281" s="186" t="s">
        <v>62</v>
      </c>
      <c r="D281" s="186" t="s">
        <v>100</v>
      </c>
      <c r="E281" s="166" t="s">
        <v>71</v>
      </c>
      <c r="F281" s="165">
        <v>4</v>
      </c>
      <c r="G281" s="167">
        <v>8.1</v>
      </c>
      <c r="H281" s="167">
        <v>10.24</v>
      </c>
      <c r="I281" s="167">
        <v>40.96</v>
      </c>
      <c r="J281" s="216">
        <v>4.3441670595260125E-4</v>
      </c>
    </row>
    <row r="282" spans="1:10" s="164" customFormat="1" ht="15.75" x14ac:dyDescent="0.2">
      <c r="A282" s="212" t="s">
        <v>611</v>
      </c>
      <c r="B282" s="212"/>
      <c r="C282" s="212"/>
      <c r="D282" s="212" t="s">
        <v>612</v>
      </c>
      <c r="E282" s="212"/>
      <c r="F282" s="213"/>
      <c r="G282" s="212"/>
      <c r="H282" s="212"/>
      <c r="I282" s="214">
        <v>5058.71</v>
      </c>
      <c r="J282" s="215">
        <v>5.3652054066637783E-2</v>
      </c>
    </row>
    <row r="283" spans="1:10" s="164" customFormat="1" ht="30" x14ac:dyDescent="0.2">
      <c r="A283" s="168" t="s">
        <v>613</v>
      </c>
      <c r="B283" s="169" t="s">
        <v>69</v>
      </c>
      <c r="C283" s="168" t="s">
        <v>62</v>
      </c>
      <c r="D283" s="168" t="s">
        <v>70</v>
      </c>
      <c r="E283" s="170" t="s">
        <v>71</v>
      </c>
      <c r="F283" s="169">
        <v>2</v>
      </c>
      <c r="G283" s="217">
        <v>174.37</v>
      </c>
      <c r="H283" s="217">
        <v>209.67</v>
      </c>
      <c r="I283" s="217">
        <v>419.34</v>
      </c>
      <c r="J283" s="218">
        <v>4.4474682977090774E-3</v>
      </c>
    </row>
    <row r="284" spans="1:10" s="164" customFormat="1" x14ac:dyDescent="0.2">
      <c r="A284" s="186" t="s">
        <v>614</v>
      </c>
      <c r="B284" s="165" t="s">
        <v>73</v>
      </c>
      <c r="C284" s="186" t="s">
        <v>62</v>
      </c>
      <c r="D284" s="186" t="s">
        <v>74</v>
      </c>
      <c r="E284" s="166" t="s">
        <v>71</v>
      </c>
      <c r="F284" s="165">
        <v>2</v>
      </c>
      <c r="G284" s="167">
        <v>37.770000000000003</v>
      </c>
      <c r="H284" s="167">
        <v>47.78</v>
      </c>
      <c r="I284" s="167">
        <v>95.56</v>
      </c>
      <c r="J284" s="216">
        <v>1.013497568867934E-3</v>
      </c>
    </row>
    <row r="285" spans="1:10" s="164" customFormat="1" ht="30" x14ac:dyDescent="0.2">
      <c r="A285" s="186" t="s">
        <v>615</v>
      </c>
      <c r="B285" s="165" t="s">
        <v>76</v>
      </c>
      <c r="C285" s="186" t="s">
        <v>62</v>
      </c>
      <c r="D285" s="186" t="s">
        <v>77</v>
      </c>
      <c r="E285" s="166" t="s">
        <v>78</v>
      </c>
      <c r="F285" s="165">
        <v>2</v>
      </c>
      <c r="G285" s="167">
        <v>18.46</v>
      </c>
      <c r="H285" s="167">
        <v>23.35</v>
      </c>
      <c r="I285" s="167">
        <v>46.7</v>
      </c>
      <c r="J285" s="216">
        <v>4.9529443769498244E-4</v>
      </c>
    </row>
    <row r="286" spans="1:10" s="164" customFormat="1" ht="30" x14ac:dyDescent="0.2">
      <c r="A286" s="186" t="s">
        <v>616</v>
      </c>
      <c r="B286" s="165" t="s">
        <v>79</v>
      </c>
      <c r="C286" s="186" t="s">
        <v>80</v>
      </c>
      <c r="D286" s="186" t="s">
        <v>81</v>
      </c>
      <c r="E286" s="166" t="s">
        <v>82</v>
      </c>
      <c r="F286" s="165">
        <v>25</v>
      </c>
      <c r="G286" s="167">
        <v>28.02</v>
      </c>
      <c r="H286" s="167">
        <v>35.450000000000003</v>
      </c>
      <c r="I286" s="167">
        <v>886.25</v>
      </c>
      <c r="J286" s="216">
        <v>9.3994581457639871E-3</v>
      </c>
    </row>
    <row r="287" spans="1:10" s="164" customFormat="1" x14ac:dyDescent="0.2">
      <c r="A287" s="186" t="s">
        <v>617</v>
      </c>
      <c r="B287" s="165" t="s">
        <v>84</v>
      </c>
      <c r="C287" s="186" t="s">
        <v>62</v>
      </c>
      <c r="D287" s="186" t="s">
        <v>85</v>
      </c>
      <c r="E287" s="166" t="s">
        <v>71</v>
      </c>
      <c r="F287" s="165">
        <v>25</v>
      </c>
      <c r="G287" s="167">
        <v>92.86</v>
      </c>
      <c r="H287" s="167">
        <v>117.48</v>
      </c>
      <c r="I287" s="167">
        <v>2937</v>
      </c>
      <c r="J287" s="216">
        <v>3.1149459604072019E-2</v>
      </c>
    </row>
    <row r="288" spans="1:10" s="164" customFormat="1" x14ac:dyDescent="0.2">
      <c r="A288" s="186" t="s">
        <v>618</v>
      </c>
      <c r="B288" s="165" t="s">
        <v>86</v>
      </c>
      <c r="C288" s="186" t="s">
        <v>66</v>
      </c>
      <c r="D288" s="186" t="s">
        <v>87</v>
      </c>
      <c r="E288" s="166" t="s">
        <v>71</v>
      </c>
      <c r="F288" s="165">
        <v>2</v>
      </c>
      <c r="G288" s="167">
        <v>18.940000000000001</v>
      </c>
      <c r="H288" s="167">
        <v>23.96</v>
      </c>
      <c r="I288" s="167">
        <v>47.92</v>
      </c>
      <c r="J288" s="216">
        <v>5.0823360715939099E-4</v>
      </c>
    </row>
    <row r="289" spans="1:10" s="164" customFormat="1" x14ac:dyDescent="0.2">
      <c r="A289" s="168" t="s">
        <v>619</v>
      </c>
      <c r="B289" s="169" t="s">
        <v>88</v>
      </c>
      <c r="C289" s="168" t="s">
        <v>62</v>
      </c>
      <c r="D289" s="168" t="s">
        <v>89</v>
      </c>
      <c r="E289" s="170" t="s">
        <v>82</v>
      </c>
      <c r="F289" s="169">
        <v>1</v>
      </c>
      <c r="G289" s="217">
        <v>71.73</v>
      </c>
      <c r="H289" s="217">
        <v>86.25</v>
      </c>
      <c r="I289" s="217">
        <v>86.25</v>
      </c>
      <c r="J289" s="218">
        <v>9.1475685762724263E-4</v>
      </c>
    </row>
    <row r="290" spans="1:10" s="164" customFormat="1" ht="30" x14ac:dyDescent="0.2">
      <c r="A290" s="186" t="s">
        <v>620</v>
      </c>
      <c r="B290" s="165" t="s">
        <v>90</v>
      </c>
      <c r="C290" s="186" t="s">
        <v>66</v>
      </c>
      <c r="D290" s="186" t="s">
        <v>91</v>
      </c>
      <c r="E290" s="166" t="s">
        <v>71</v>
      </c>
      <c r="F290" s="165">
        <v>5</v>
      </c>
      <c r="G290" s="167">
        <v>21.05</v>
      </c>
      <c r="H290" s="167">
        <v>26.63</v>
      </c>
      <c r="I290" s="167">
        <v>133.15</v>
      </c>
      <c r="J290" s="216">
        <v>1.4121724706442592E-3</v>
      </c>
    </row>
    <row r="291" spans="1:10" s="164" customFormat="1" ht="30" x14ac:dyDescent="0.2">
      <c r="A291" s="186" t="s">
        <v>621</v>
      </c>
      <c r="B291" s="165" t="s">
        <v>92</v>
      </c>
      <c r="C291" s="186" t="s">
        <v>66</v>
      </c>
      <c r="D291" s="186" t="s">
        <v>93</v>
      </c>
      <c r="E291" s="166" t="s">
        <v>71</v>
      </c>
      <c r="F291" s="165">
        <v>4</v>
      </c>
      <c r="G291" s="167">
        <v>21.15</v>
      </c>
      <c r="H291" s="167">
        <v>26.75</v>
      </c>
      <c r="I291" s="167">
        <v>107</v>
      </c>
      <c r="J291" s="216">
        <v>1.1348287972882895E-3</v>
      </c>
    </row>
    <row r="292" spans="1:10" s="164" customFormat="1" x14ac:dyDescent="0.2">
      <c r="A292" s="168" t="s">
        <v>622</v>
      </c>
      <c r="B292" s="169" t="s">
        <v>96</v>
      </c>
      <c r="C292" s="168" t="s">
        <v>62</v>
      </c>
      <c r="D292" s="168" t="s">
        <v>97</v>
      </c>
      <c r="E292" s="170" t="s">
        <v>71</v>
      </c>
      <c r="F292" s="169">
        <v>3</v>
      </c>
      <c r="G292" s="217">
        <v>42.37</v>
      </c>
      <c r="H292" s="217">
        <v>50.94</v>
      </c>
      <c r="I292" s="217">
        <v>152.82</v>
      </c>
      <c r="J292" s="218">
        <v>1.6207900635663215E-3</v>
      </c>
    </row>
    <row r="293" spans="1:10" s="164" customFormat="1" x14ac:dyDescent="0.2">
      <c r="A293" s="186" t="s">
        <v>623</v>
      </c>
      <c r="B293" s="165" t="s">
        <v>94</v>
      </c>
      <c r="C293" s="186" t="s">
        <v>66</v>
      </c>
      <c r="D293" s="186" t="s">
        <v>95</v>
      </c>
      <c r="E293" s="166" t="s">
        <v>71</v>
      </c>
      <c r="F293" s="165">
        <v>4</v>
      </c>
      <c r="G293" s="167">
        <v>20.9</v>
      </c>
      <c r="H293" s="167">
        <v>26.44</v>
      </c>
      <c r="I293" s="167">
        <v>105.76</v>
      </c>
      <c r="J293" s="216">
        <v>1.1216775102916776E-3</v>
      </c>
    </row>
    <row r="294" spans="1:10" s="164" customFormat="1" ht="30" x14ac:dyDescent="0.2">
      <c r="A294" s="186" t="s">
        <v>624</v>
      </c>
      <c r="B294" s="165" t="s">
        <v>99</v>
      </c>
      <c r="C294" s="186" t="s">
        <v>62</v>
      </c>
      <c r="D294" s="186" t="s">
        <v>100</v>
      </c>
      <c r="E294" s="166" t="s">
        <v>71</v>
      </c>
      <c r="F294" s="165">
        <v>4</v>
      </c>
      <c r="G294" s="167">
        <v>8.1</v>
      </c>
      <c r="H294" s="167">
        <v>10.24</v>
      </c>
      <c r="I294" s="167">
        <v>40.96</v>
      </c>
      <c r="J294" s="216">
        <v>4.3441670595260125E-4</v>
      </c>
    </row>
    <row r="295" spans="1:10" s="164" customFormat="1" ht="15.75" x14ac:dyDescent="0.2">
      <c r="A295" s="212" t="s">
        <v>625</v>
      </c>
      <c r="B295" s="212"/>
      <c r="C295" s="212"/>
      <c r="D295" s="212" t="s">
        <v>626</v>
      </c>
      <c r="E295" s="212"/>
      <c r="F295" s="213"/>
      <c r="G295" s="212"/>
      <c r="H295" s="212"/>
      <c r="I295" s="214">
        <v>2571.29</v>
      </c>
      <c r="J295" s="215">
        <v>2.727078446896641E-2</v>
      </c>
    </row>
    <row r="296" spans="1:10" s="164" customFormat="1" ht="30" x14ac:dyDescent="0.2">
      <c r="A296" s="168" t="s">
        <v>627</v>
      </c>
      <c r="B296" s="169" t="s">
        <v>69</v>
      </c>
      <c r="C296" s="168" t="s">
        <v>62</v>
      </c>
      <c r="D296" s="168" t="s">
        <v>70</v>
      </c>
      <c r="E296" s="170" t="s">
        <v>71</v>
      </c>
      <c r="F296" s="169">
        <v>1</v>
      </c>
      <c r="G296" s="217">
        <v>174.37</v>
      </c>
      <c r="H296" s="217">
        <v>209.67</v>
      </c>
      <c r="I296" s="217">
        <v>209.67</v>
      </c>
      <c r="J296" s="218">
        <v>2.2237341488545387E-3</v>
      </c>
    </row>
    <row r="297" spans="1:10" s="164" customFormat="1" x14ac:dyDescent="0.2">
      <c r="A297" s="186" t="s">
        <v>628</v>
      </c>
      <c r="B297" s="165" t="s">
        <v>73</v>
      </c>
      <c r="C297" s="186" t="s">
        <v>62</v>
      </c>
      <c r="D297" s="186" t="s">
        <v>74</v>
      </c>
      <c r="E297" s="166" t="s">
        <v>71</v>
      </c>
      <c r="F297" s="165">
        <v>1</v>
      </c>
      <c r="G297" s="167">
        <v>37.770000000000003</v>
      </c>
      <c r="H297" s="167">
        <v>47.78</v>
      </c>
      <c r="I297" s="167">
        <v>47.78</v>
      </c>
      <c r="J297" s="216">
        <v>5.0674878443396701E-4</v>
      </c>
    </row>
    <row r="298" spans="1:10" s="164" customFormat="1" ht="30" x14ac:dyDescent="0.2">
      <c r="A298" s="186" t="s">
        <v>629</v>
      </c>
      <c r="B298" s="165" t="s">
        <v>76</v>
      </c>
      <c r="C298" s="186" t="s">
        <v>62</v>
      </c>
      <c r="D298" s="186" t="s">
        <v>77</v>
      </c>
      <c r="E298" s="166" t="s">
        <v>78</v>
      </c>
      <c r="F298" s="165">
        <v>1</v>
      </c>
      <c r="G298" s="167">
        <v>18.46</v>
      </c>
      <c r="H298" s="167">
        <v>23.35</v>
      </c>
      <c r="I298" s="167">
        <v>23.35</v>
      </c>
      <c r="J298" s="216">
        <v>2.4764721884749122E-4</v>
      </c>
    </row>
    <row r="299" spans="1:10" s="164" customFormat="1" ht="30" x14ac:dyDescent="0.2">
      <c r="A299" s="186" t="s">
        <v>630</v>
      </c>
      <c r="B299" s="165" t="s">
        <v>79</v>
      </c>
      <c r="C299" s="186" t="s">
        <v>80</v>
      </c>
      <c r="D299" s="186" t="s">
        <v>81</v>
      </c>
      <c r="E299" s="166" t="s">
        <v>82</v>
      </c>
      <c r="F299" s="165">
        <v>12</v>
      </c>
      <c r="G299" s="167">
        <v>28.02</v>
      </c>
      <c r="H299" s="167">
        <v>35.450000000000003</v>
      </c>
      <c r="I299" s="167">
        <v>425.4</v>
      </c>
      <c r="J299" s="216">
        <v>4.5117399099667138E-3</v>
      </c>
    </row>
    <row r="300" spans="1:10" s="164" customFormat="1" x14ac:dyDescent="0.2">
      <c r="A300" s="186" t="s">
        <v>631</v>
      </c>
      <c r="B300" s="165" t="s">
        <v>84</v>
      </c>
      <c r="C300" s="186" t="s">
        <v>62</v>
      </c>
      <c r="D300" s="186" t="s">
        <v>85</v>
      </c>
      <c r="E300" s="166" t="s">
        <v>71</v>
      </c>
      <c r="F300" s="165">
        <v>12</v>
      </c>
      <c r="G300" s="167">
        <v>92.86</v>
      </c>
      <c r="H300" s="167">
        <v>117.48</v>
      </c>
      <c r="I300" s="167">
        <v>1409.76</v>
      </c>
      <c r="J300" s="216">
        <v>1.4951740609954569E-2</v>
      </c>
    </row>
    <row r="301" spans="1:10" s="164" customFormat="1" x14ac:dyDescent="0.2">
      <c r="A301" s="186" t="s">
        <v>632</v>
      </c>
      <c r="B301" s="165" t="s">
        <v>86</v>
      </c>
      <c r="C301" s="186" t="s">
        <v>66</v>
      </c>
      <c r="D301" s="186" t="s">
        <v>87</v>
      </c>
      <c r="E301" s="166" t="s">
        <v>71</v>
      </c>
      <c r="F301" s="165">
        <v>1</v>
      </c>
      <c r="G301" s="167">
        <v>18.940000000000001</v>
      </c>
      <c r="H301" s="167">
        <v>23.96</v>
      </c>
      <c r="I301" s="167">
        <v>23.96</v>
      </c>
      <c r="J301" s="216">
        <v>2.5411680357969549E-4</v>
      </c>
    </row>
    <row r="302" spans="1:10" s="164" customFormat="1" x14ac:dyDescent="0.2">
      <c r="A302" s="168" t="s">
        <v>633</v>
      </c>
      <c r="B302" s="169" t="s">
        <v>88</v>
      </c>
      <c r="C302" s="168" t="s">
        <v>62</v>
      </c>
      <c r="D302" s="168" t="s">
        <v>89</v>
      </c>
      <c r="E302" s="170" t="s">
        <v>82</v>
      </c>
      <c r="F302" s="169">
        <v>1</v>
      </c>
      <c r="G302" s="217">
        <v>71.73</v>
      </c>
      <c r="H302" s="217">
        <v>86.25</v>
      </c>
      <c r="I302" s="217">
        <v>86.25</v>
      </c>
      <c r="J302" s="218">
        <v>9.1475685762724263E-4</v>
      </c>
    </row>
    <row r="303" spans="1:10" s="164" customFormat="1" ht="30" x14ac:dyDescent="0.2">
      <c r="A303" s="186" t="s">
        <v>634</v>
      </c>
      <c r="B303" s="165" t="s">
        <v>90</v>
      </c>
      <c r="C303" s="186" t="s">
        <v>66</v>
      </c>
      <c r="D303" s="186" t="s">
        <v>91</v>
      </c>
      <c r="E303" s="166" t="s">
        <v>71</v>
      </c>
      <c r="F303" s="165">
        <v>2</v>
      </c>
      <c r="G303" s="167">
        <v>21.05</v>
      </c>
      <c r="H303" s="167">
        <v>26.63</v>
      </c>
      <c r="I303" s="167">
        <v>53.26</v>
      </c>
      <c r="J303" s="216">
        <v>5.648689882577037E-4</v>
      </c>
    </row>
    <row r="304" spans="1:10" s="164" customFormat="1" ht="30" x14ac:dyDescent="0.2">
      <c r="A304" s="186" t="s">
        <v>635</v>
      </c>
      <c r="B304" s="165" t="s">
        <v>92</v>
      </c>
      <c r="C304" s="186" t="s">
        <v>66</v>
      </c>
      <c r="D304" s="186" t="s">
        <v>93</v>
      </c>
      <c r="E304" s="166" t="s">
        <v>71</v>
      </c>
      <c r="F304" s="165">
        <v>2</v>
      </c>
      <c r="G304" s="167">
        <v>21.15</v>
      </c>
      <c r="H304" s="167">
        <v>26.75</v>
      </c>
      <c r="I304" s="167">
        <v>53.5</v>
      </c>
      <c r="J304" s="216">
        <v>5.6741439864414474E-4</v>
      </c>
    </row>
    <row r="305" spans="1:10" s="164" customFormat="1" x14ac:dyDescent="0.2">
      <c r="A305" s="168" t="s">
        <v>636</v>
      </c>
      <c r="B305" s="169" t="s">
        <v>96</v>
      </c>
      <c r="C305" s="168" t="s">
        <v>62</v>
      </c>
      <c r="D305" s="168" t="s">
        <v>97</v>
      </c>
      <c r="E305" s="170" t="s">
        <v>71</v>
      </c>
      <c r="F305" s="169">
        <v>2</v>
      </c>
      <c r="G305" s="217">
        <v>42.37</v>
      </c>
      <c r="H305" s="217">
        <v>50.94</v>
      </c>
      <c r="I305" s="217">
        <v>101.88</v>
      </c>
      <c r="J305" s="218">
        <v>1.0805267090442142E-3</v>
      </c>
    </row>
    <row r="306" spans="1:10" s="164" customFormat="1" x14ac:dyDescent="0.2">
      <c r="A306" s="186" t="s">
        <v>637</v>
      </c>
      <c r="B306" s="165" t="s">
        <v>94</v>
      </c>
      <c r="C306" s="186" t="s">
        <v>66</v>
      </c>
      <c r="D306" s="186" t="s">
        <v>95</v>
      </c>
      <c r="E306" s="166" t="s">
        <v>71</v>
      </c>
      <c r="F306" s="165">
        <v>4</v>
      </c>
      <c r="G306" s="167">
        <v>20.9</v>
      </c>
      <c r="H306" s="167">
        <v>26.44</v>
      </c>
      <c r="I306" s="167">
        <v>105.76</v>
      </c>
      <c r="J306" s="216">
        <v>1.1216775102916776E-3</v>
      </c>
    </row>
    <row r="307" spans="1:10" s="164" customFormat="1" ht="30" x14ac:dyDescent="0.2">
      <c r="A307" s="186" t="s">
        <v>638</v>
      </c>
      <c r="B307" s="165" t="s">
        <v>99</v>
      </c>
      <c r="C307" s="186" t="s">
        <v>62</v>
      </c>
      <c r="D307" s="186" t="s">
        <v>100</v>
      </c>
      <c r="E307" s="166" t="s">
        <v>71</v>
      </c>
      <c r="F307" s="165">
        <v>3</v>
      </c>
      <c r="G307" s="167">
        <v>8.1</v>
      </c>
      <c r="H307" s="167">
        <v>10.24</v>
      </c>
      <c r="I307" s="167">
        <v>30.72</v>
      </c>
      <c r="J307" s="216">
        <v>3.2581252946445094E-4</v>
      </c>
    </row>
    <row r="308" spans="1:10" s="164" customFormat="1" ht="15.75" x14ac:dyDescent="0.2">
      <c r="A308" s="212" t="s">
        <v>639</v>
      </c>
      <c r="B308" s="212"/>
      <c r="C308" s="212"/>
      <c r="D308" s="212" t="s">
        <v>640</v>
      </c>
      <c r="E308" s="212"/>
      <c r="F308" s="213"/>
      <c r="G308" s="212"/>
      <c r="H308" s="212"/>
      <c r="I308" s="214">
        <v>2346.65</v>
      </c>
      <c r="J308" s="215">
        <v>2.488828034725761E-2</v>
      </c>
    </row>
    <row r="309" spans="1:10" s="164" customFormat="1" ht="30" x14ac:dyDescent="0.2">
      <c r="A309" s="168" t="s">
        <v>641</v>
      </c>
      <c r="B309" s="169" t="s">
        <v>69</v>
      </c>
      <c r="C309" s="168" t="s">
        <v>62</v>
      </c>
      <c r="D309" s="168" t="s">
        <v>70</v>
      </c>
      <c r="E309" s="170" t="s">
        <v>71</v>
      </c>
      <c r="F309" s="169">
        <v>1</v>
      </c>
      <c r="G309" s="217">
        <v>174.37</v>
      </c>
      <c r="H309" s="217">
        <v>209.67</v>
      </c>
      <c r="I309" s="217">
        <v>209.67</v>
      </c>
      <c r="J309" s="218">
        <v>2.2237341488545387E-3</v>
      </c>
    </row>
    <row r="310" spans="1:10" s="164" customFormat="1" x14ac:dyDescent="0.2">
      <c r="A310" s="186" t="s">
        <v>642</v>
      </c>
      <c r="B310" s="165" t="s">
        <v>73</v>
      </c>
      <c r="C310" s="186" t="s">
        <v>62</v>
      </c>
      <c r="D310" s="186" t="s">
        <v>74</v>
      </c>
      <c r="E310" s="166" t="s">
        <v>71</v>
      </c>
      <c r="F310" s="165">
        <v>1</v>
      </c>
      <c r="G310" s="167">
        <v>37.770000000000003</v>
      </c>
      <c r="H310" s="167">
        <v>47.78</v>
      </c>
      <c r="I310" s="167">
        <v>47.78</v>
      </c>
      <c r="J310" s="216">
        <v>5.0674878443396701E-4</v>
      </c>
    </row>
    <row r="311" spans="1:10" s="164" customFormat="1" ht="30" x14ac:dyDescent="0.2">
      <c r="A311" s="186" t="s">
        <v>643</v>
      </c>
      <c r="B311" s="165" t="s">
        <v>76</v>
      </c>
      <c r="C311" s="186" t="s">
        <v>62</v>
      </c>
      <c r="D311" s="186" t="s">
        <v>77</v>
      </c>
      <c r="E311" s="166" t="s">
        <v>78</v>
      </c>
      <c r="F311" s="165">
        <v>1</v>
      </c>
      <c r="G311" s="167">
        <v>18.46</v>
      </c>
      <c r="H311" s="167">
        <v>23.35</v>
      </c>
      <c r="I311" s="167">
        <v>23.35</v>
      </c>
      <c r="J311" s="216">
        <v>2.4764721884749122E-4</v>
      </c>
    </row>
    <row r="312" spans="1:10" s="164" customFormat="1" ht="30" x14ac:dyDescent="0.2">
      <c r="A312" s="186" t="s">
        <v>644</v>
      </c>
      <c r="B312" s="165" t="s">
        <v>79</v>
      </c>
      <c r="C312" s="186" t="s">
        <v>80</v>
      </c>
      <c r="D312" s="186" t="s">
        <v>81</v>
      </c>
      <c r="E312" s="166" t="s">
        <v>82</v>
      </c>
      <c r="F312" s="165">
        <v>11</v>
      </c>
      <c r="G312" s="167">
        <v>28.02</v>
      </c>
      <c r="H312" s="167">
        <v>35.450000000000003</v>
      </c>
      <c r="I312" s="167">
        <v>389.95</v>
      </c>
      <c r="J312" s="216">
        <v>4.1357615841361543E-3</v>
      </c>
    </row>
    <row r="313" spans="1:10" s="164" customFormat="1" x14ac:dyDescent="0.2">
      <c r="A313" s="186" t="s">
        <v>645</v>
      </c>
      <c r="B313" s="165" t="s">
        <v>84</v>
      </c>
      <c r="C313" s="186" t="s">
        <v>62</v>
      </c>
      <c r="D313" s="186" t="s">
        <v>85</v>
      </c>
      <c r="E313" s="166" t="s">
        <v>71</v>
      </c>
      <c r="F313" s="165">
        <v>11</v>
      </c>
      <c r="G313" s="167">
        <v>92.86</v>
      </c>
      <c r="H313" s="167">
        <v>117.48</v>
      </c>
      <c r="I313" s="167">
        <v>1292.28</v>
      </c>
      <c r="J313" s="216">
        <v>1.3705762225791689E-2</v>
      </c>
    </row>
    <row r="314" spans="1:10" s="164" customFormat="1" x14ac:dyDescent="0.2">
      <c r="A314" s="186" t="s">
        <v>646</v>
      </c>
      <c r="B314" s="165" t="s">
        <v>86</v>
      </c>
      <c r="C314" s="186" t="s">
        <v>66</v>
      </c>
      <c r="D314" s="186" t="s">
        <v>87</v>
      </c>
      <c r="E314" s="166" t="s">
        <v>71</v>
      </c>
      <c r="F314" s="165">
        <v>1</v>
      </c>
      <c r="G314" s="167">
        <v>18.940000000000001</v>
      </c>
      <c r="H314" s="167">
        <v>23.96</v>
      </c>
      <c r="I314" s="167">
        <v>23.96</v>
      </c>
      <c r="J314" s="216">
        <v>2.5411680357969549E-4</v>
      </c>
    </row>
    <row r="315" spans="1:10" s="164" customFormat="1" x14ac:dyDescent="0.2">
      <c r="A315" s="168" t="s">
        <v>647</v>
      </c>
      <c r="B315" s="169" t="s">
        <v>88</v>
      </c>
      <c r="C315" s="168" t="s">
        <v>62</v>
      </c>
      <c r="D315" s="168" t="s">
        <v>89</v>
      </c>
      <c r="E315" s="170" t="s">
        <v>82</v>
      </c>
      <c r="F315" s="169">
        <v>1</v>
      </c>
      <c r="G315" s="217">
        <v>71.73</v>
      </c>
      <c r="H315" s="217">
        <v>86.25</v>
      </c>
      <c r="I315" s="217">
        <v>86.25</v>
      </c>
      <c r="J315" s="218">
        <v>9.1475685762724263E-4</v>
      </c>
    </row>
    <row r="316" spans="1:10" s="164" customFormat="1" ht="30" x14ac:dyDescent="0.2">
      <c r="A316" s="186" t="s">
        <v>648</v>
      </c>
      <c r="B316" s="165" t="s">
        <v>92</v>
      </c>
      <c r="C316" s="186" t="s">
        <v>66</v>
      </c>
      <c r="D316" s="186" t="s">
        <v>93</v>
      </c>
      <c r="E316" s="166" t="s">
        <v>71</v>
      </c>
      <c r="F316" s="165">
        <v>1</v>
      </c>
      <c r="G316" s="167">
        <v>21.15</v>
      </c>
      <c r="H316" s="167">
        <v>26.75</v>
      </c>
      <c r="I316" s="167">
        <v>26.75</v>
      </c>
      <c r="J316" s="216">
        <v>2.8370719932207237E-4</v>
      </c>
    </row>
    <row r="317" spans="1:10" s="164" customFormat="1" x14ac:dyDescent="0.2">
      <c r="A317" s="168" t="s">
        <v>649</v>
      </c>
      <c r="B317" s="169" t="s">
        <v>96</v>
      </c>
      <c r="C317" s="168" t="s">
        <v>62</v>
      </c>
      <c r="D317" s="168" t="s">
        <v>97</v>
      </c>
      <c r="E317" s="170" t="s">
        <v>71</v>
      </c>
      <c r="F317" s="169">
        <v>3</v>
      </c>
      <c r="G317" s="217">
        <v>42.37</v>
      </c>
      <c r="H317" s="217">
        <v>50.94</v>
      </c>
      <c r="I317" s="217">
        <v>152.82</v>
      </c>
      <c r="J317" s="218">
        <v>1.6207900635663215E-3</v>
      </c>
    </row>
    <row r="318" spans="1:10" s="164" customFormat="1" x14ac:dyDescent="0.2">
      <c r="A318" s="186" t="s">
        <v>650</v>
      </c>
      <c r="B318" s="165" t="s">
        <v>94</v>
      </c>
      <c r="C318" s="186" t="s">
        <v>66</v>
      </c>
      <c r="D318" s="186" t="s">
        <v>95</v>
      </c>
      <c r="E318" s="166" t="s">
        <v>71</v>
      </c>
      <c r="F318" s="165">
        <v>2</v>
      </c>
      <c r="G318" s="167">
        <v>20.9</v>
      </c>
      <c r="H318" s="167">
        <v>26.44</v>
      </c>
      <c r="I318" s="167">
        <v>52.88</v>
      </c>
      <c r="J318" s="216">
        <v>5.6083875514583879E-4</v>
      </c>
    </row>
    <row r="319" spans="1:10" s="164" customFormat="1" ht="30" x14ac:dyDescent="0.2">
      <c r="A319" s="186" t="s">
        <v>651</v>
      </c>
      <c r="B319" s="165" t="s">
        <v>99</v>
      </c>
      <c r="C319" s="186" t="s">
        <v>62</v>
      </c>
      <c r="D319" s="186" t="s">
        <v>100</v>
      </c>
      <c r="E319" s="166" t="s">
        <v>71</v>
      </c>
      <c r="F319" s="165">
        <v>4</v>
      </c>
      <c r="G319" s="167">
        <v>8.1</v>
      </c>
      <c r="H319" s="167">
        <v>10.24</v>
      </c>
      <c r="I319" s="167">
        <v>40.96</v>
      </c>
      <c r="J319" s="216">
        <v>4.3441670595260125E-4</v>
      </c>
    </row>
    <row r="320" spans="1:10" s="164" customFormat="1" ht="15.75" x14ac:dyDescent="0.2">
      <c r="A320" s="212" t="s">
        <v>652</v>
      </c>
      <c r="B320" s="212"/>
      <c r="C320" s="212"/>
      <c r="D320" s="212" t="s">
        <v>653</v>
      </c>
      <c r="E320" s="212"/>
      <c r="F320" s="213"/>
      <c r="G320" s="212"/>
      <c r="H320" s="212"/>
      <c r="I320" s="214">
        <v>4550.79</v>
      </c>
      <c r="J320" s="215">
        <v>4.8265117218799766E-2</v>
      </c>
    </row>
    <row r="321" spans="1:10" s="164" customFormat="1" ht="30" x14ac:dyDescent="0.2">
      <c r="A321" s="168" t="s">
        <v>654</v>
      </c>
      <c r="B321" s="169" t="s">
        <v>69</v>
      </c>
      <c r="C321" s="168" t="s">
        <v>62</v>
      </c>
      <c r="D321" s="168" t="s">
        <v>70</v>
      </c>
      <c r="E321" s="170" t="s">
        <v>71</v>
      </c>
      <c r="F321" s="169">
        <v>2</v>
      </c>
      <c r="G321" s="217">
        <v>174.37</v>
      </c>
      <c r="H321" s="217">
        <v>209.67</v>
      </c>
      <c r="I321" s="217">
        <v>419.34</v>
      </c>
      <c r="J321" s="218">
        <v>4.4474682977090774E-3</v>
      </c>
    </row>
    <row r="322" spans="1:10" s="164" customFormat="1" x14ac:dyDescent="0.2">
      <c r="A322" s="186" t="s">
        <v>655</v>
      </c>
      <c r="B322" s="165" t="s">
        <v>73</v>
      </c>
      <c r="C322" s="186" t="s">
        <v>62</v>
      </c>
      <c r="D322" s="186" t="s">
        <v>74</v>
      </c>
      <c r="E322" s="166" t="s">
        <v>71</v>
      </c>
      <c r="F322" s="165">
        <v>2</v>
      </c>
      <c r="G322" s="167">
        <v>37.770000000000003</v>
      </c>
      <c r="H322" s="167">
        <v>47.78</v>
      </c>
      <c r="I322" s="167">
        <v>95.56</v>
      </c>
      <c r="J322" s="216">
        <v>1.013497568867934E-3</v>
      </c>
    </row>
    <row r="323" spans="1:10" s="164" customFormat="1" ht="30" x14ac:dyDescent="0.2">
      <c r="A323" s="186" t="s">
        <v>656</v>
      </c>
      <c r="B323" s="165" t="s">
        <v>76</v>
      </c>
      <c r="C323" s="186" t="s">
        <v>62</v>
      </c>
      <c r="D323" s="186" t="s">
        <v>77</v>
      </c>
      <c r="E323" s="166" t="s">
        <v>78</v>
      </c>
      <c r="F323" s="165">
        <v>2</v>
      </c>
      <c r="G323" s="167">
        <v>18.46</v>
      </c>
      <c r="H323" s="167">
        <v>23.35</v>
      </c>
      <c r="I323" s="167">
        <v>46.7</v>
      </c>
      <c r="J323" s="216">
        <v>4.9529443769498244E-4</v>
      </c>
    </row>
    <row r="324" spans="1:10" s="164" customFormat="1" ht="30" x14ac:dyDescent="0.2">
      <c r="A324" s="186" t="s">
        <v>657</v>
      </c>
      <c r="B324" s="165" t="s">
        <v>79</v>
      </c>
      <c r="C324" s="186" t="s">
        <v>80</v>
      </c>
      <c r="D324" s="186" t="s">
        <v>81</v>
      </c>
      <c r="E324" s="166" t="s">
        <v>82</v>
      </c>
      <c r="F324" s="165">
        <v>23</v>
      </c>
      <c r="G324" s="167">
        <v>28.02</v>
      </c>
      <c r="H324" s="167">
        <v>35.450000000000003</v>
      </c>
      <c r="I324" s="167">
        <v>815.35</v>
      </c>
      <c r="J324" s="216">
        <v>8.6475014941028681E-3</v>
      </c>
    </row>
    <row r="325" spans="1:10" s="164" customFormat="1" x14ac:dyDescent="0.2">
      <c r="A325" s="186" t="s">
        <v>658</v>
      </c>
      <c r="B325" s="165" t="s">
        <v>84</v>
      </c>
      <c r="C325" s="186" t="s">
        <v>62</v>
      </c>
      <c r="D325" s="186" t="s">
        <v>85</v>
      </c>
      <c r="E325" s="166" t="s">
        <v>71</v>
      </c>
      <c r="F325" s="165">
        <v>23</v>
      </c>
      <c r="G325" s="167">
        <v>92.86</v>
      </c>
      <c r="H325" s="167">
        <v>117.48</v>
      </c>
      <c r="I325" s="167">
        <v>2702.04</v>
      </c>
      <c r="J325" s="216">
        <v>2.8657502835746258E-2</v>
      </c>
    </row>
    <row r="326" spans="1:10" s="164" customFormat="1" x14ac:dyDescent="0.2">
      <c r="A326" s="186" t="s">
        <v>659</v>
      </c>
      <c r="B326" s="165" t="s">
        <v>86</v>
      </c>
      <c r="C326" s="186" t="s">
        <v>66</v>
      </c>
      <c r="D326" s="186" t="s">
        <v>87</v>
      </c>
      <c r="E326" s="166" t="s">
        <v>71</v>
      </c>
      <c r="F326" s="165">
        <v>2</v>
      </c>
      <c r="G326" s="167">
        <v>18.940000000000001</v>
      </c>
      <c r="H326" s="167">
        <v>23.96</v>
      </c>
      <c r="I326" s="167">
        <v>47.92</v>
      </c>
      <c r="J326" s="216">
        <v>5.0823360715939099E-4</v>
      </c>
    </row>
    <row r="327" spans="1:10" s="164" customFormat="1" x14ac:dyDescent="0.2">
      <c r="A327" s="168" t="s">
        <v>660</v>
      </c>
      <c r="B327" s="169" t="s">
        <v>88</v>
      </c>
      <c r="C327" s="168" t="s">
        <v>62</v>
      </c>
      <c r="D327" s="168" t="s">
        <v>89</v>
      </c>
      <c r="E327" s="170" t="s">
        <v>82</v>
      </c>
      <c r="F327" s="169">
        <v>1</v>
      </c>
      <c r="G327" s="217">
        <v>71.73</v>
      </c>
      <c r="H327" s="217">
        <v>86.25</v>
      </c>
      <c r="I327" s="217">
        <v>86.25</v>
      </c>
      <c r="J327" s="218">
        <v>9.1475685762724263E-4</v>
      </c>
    </row>
    <row r="328" spans="1:10" s="164" customFormat="1" ht="30" x14ac:dyDescent="0.2">
      <c r="A328" s="186" t="s">
        <v>661</v>
      </c>
      <c r="B328" s="165" t="s">
        <v>90</v>
      </c>
      <c r="C328" s="186" t="s">
        <v>66</v>
      </c>
      <c r="D328" s="186" t="s">
        <v>91</v>
      </c>
      <c r="E328" s="166" t="s">
        <v>71</v>
      </c>
      <c r="F328" s="165">
        <v>3</v>
      </c>
      <c r="G328" s="167">
        <v>21.05</v>
      </c>
      <c r="H328" s="167">
        <v>26.63</v>
      </c>
      <c r="I328" s="167">
        <v>79.89</v>
      </c>
      <c r="J328" s="216">
        <v>8.473034823865556E-4</v>
      </c>
    </row>
    <row r="329" spans="1:10" s="164" customFormat="1" ht="30" x14ac:dyDescent="0.2">
      <c r="A329" s="186" t="s">
        <v>662</v>
      </c>
      <c r="B329" s="165" t="s">
        <v>92</v>
      </c>
      <c r="C329" s="186" t="s">
        <v>66</v>
      </c>
      <c r="D329" s="186" t="s">
        <v>93</v>
      </c>
      <c r="E329" s="166" t="s">
        <v>71</v>
      </c>
      <c r="F329" s="165">
        <v>4</v>
      </c>
      <c r="G329" s="167">
        <v>21.15</v>
      </c>
      <c r="H329" s="167">
        <v>26.75</v>
      </c>
      <c r="I329" s="167">
        <v>107</v>
      </c>
      <c r="J329" s="216">
        <v>1.1348287972882895E-3</v>
      </c>
    </row>
    <row r="330" spans="1:10" s="164" customFormat="1" x14ac:dyDescent="0.2">
      <c r="A330" s="168" t="s">
        <v>663</v>
      </c>
      <c r="B330" s="169" t="s">
        <v>96</v>
      </c>
      <c r="C330" s="168" t="s">
        <v>62</v>
      </c>
      <c r="D330" s="168" t="s">
        <v>97</v>
      </c>
      <c r="E330" s="170" t="s">
        <v>71</v>
      </c>
      <c r="F330" s="169">
        <v>1</v>
      </c>
      <c r="G330" s="217">
        <v>42.37</v>
      </c>
      <c r="H330" s="217">
        <v>50.94</v>
      </c>
      <c r="I330" s="217">
        <v>50.94</v>
      </c>
      <c r="J330" s="218">
        <v>5.4026335452210712E-4</v>
      </c>
    </row>
    <row r="331" spans="1:10" s="164" customFormat="1" x14ac:dyDescent="0.2">
      <c r="A331" s="186" t="s">
        <v>664</v>
      </c>
      <c r="B331" s="165" t="s">
        <v>94</v>
      </c>
      <c r="C331" s="186" t="s">
        <v>66</v>
      </c>
      <c r="D331" s="186" t="s">
        <v>95</v>
      </c>
      <c r="E331" s="166" t="s">
        <v>71</v>
      </c>
      <c r="F331" s="165">
        <v>3</v>
      </c>
      <c r="G331" s="167">
        <v>20.9</v>
      </c>
      <c r="H331" s="167">
        <v>26.44</v>
      </c>
      <c r="I331" s="167">
        <v>79.319999999999993</v>
      </c>
      <c r="J331" s="216">
        <v>8.4125813271875819E-4</v>
      </c>
    </row>
    <row r="332" spans="1:10" s="164" customFormat="1" ht="30" x14ac:dyDescent="0.2">
      <c r="A332" s="186" t="s">
        <v>665</v>
      </c>
      <c r="B332" s="165" t="s">
        <v>99</v>
      </c>
      <c r="C332" s="186" t="s">
        <v>62</v>
      </c>
      <c r="D332" s="186" t="s">
        <v>100</v>
      </c>
      <c r="E332" s="166" t="s">
        <v>71</v>
      </c>
      <c r="F332" s="165">
        <v>2</v>
      </c>
      <c r="G332" s="167">
        <v>8.1</v>
      </c>
      <c r="H332" s="167">
        <v>10.24</v>
      </c>
      <c r="I332" s="167">
        <v>20.48</v>
      </c>
      <c r="J332" s="216">
        <v>2.1720835297630062E-4</v>
      </c>
    </row>
    <row r="333" spans="1:10" s="164" customFormat="1" ht="15.75" x14ac:dyDescent="0.2">
      <c r="A333" s="212" t="s">
        <v>666</v>
      </c>
      <c r="B333" s="212"/>
      <c r="C333" s="212"/>
      <c r="D333" s="212" t="s">
        <v>667</v>
      </c>
      <c r="E333" s="212"/>
      <c r="F333" s="213"/>
      <c r="G333" s="212"/>
      <c r="H333" s="212"/>
      <c r="I333" s="214">
        <v>1271.99</v>
      </c>
      <c r="J333" s="215">
        <v>1.3490568989371321E-2</v>
      </c>
    </row>
    <row r="334" spans="1:10" s="164" customFormat="1" ht="30" x14ac:dyDescent="0.2">
      <c r="A334" s="168" t="s">
        <v>668</v>
      </c>
      <c r="B334" s="169" t="s">
        <v>69</v>
      </c>
      <c r="C334" s="168" t="s">
        <v>62</v>
      </c>
      <c r="D334" s="168" t="s">
        <v>70</v>
      </c>
      <c r="E334" s="170" t="s">
        <v>71</v>
      </c>
      <c r="F334" s="169">
        <v>1</v>
      </c>
      <c r="G334" s="217">
        <v>174.37</v>
      </c>
      <c r="H334" s="217">
        <v>209.67</v>
      </c>
      <c r="I334" s="217">
        <v>209.67</v>
      </c>
      <c r="J334" s="218">
        <v>2.2237341488545387E-3</v>
      </c>
    </row>
    <row r="335" spans="1:10" s="164" customFormat="1" x14ac:dyDescent="0.2">
      <c r="A335" s="186" t="s">
        <v>669</v>
      </c>
      <c r="B335" s="165" t="s">
        <v>73</v>
      </c>
      <c r="C335" s="186" t="s">
        <v>62</v>
      </c>
      <c r="D335" s="186" t="s">
        <v>74</v>
      </c>
      <c r="E335" s="166" t="s">
        <v>71</v>
      </c>
      <c r="F335" s="165">
        <v>1</v>
      </c>
      <c r="G335" s="167">
        <v>37.770000000000003</v>
      </c>
      <c r="H335" s="167">
        <v>47.78</v>
      </c>
      <c r="I335" s="167">
        <v>47.78</v>
      </c>
      <c r="J335" s="216">
        <v>5.0674878443396701E-4</v>
      </c>
    </row>
    <row r="336" spans="1:10" s="164" customFormat="1" ht="30" x14ac:dyDescent="0.2">
      <c r="A336" s="186" t="s">
        <v>670</v>
      </c>
      <c r="B336" s="165" t="s">
        <v>76</v>
      </c>
      <c r="C336" s="186" t="s">
        <v>62</v>
      </c>
      <c r="D336" s="186" t="s">
        <v>77</v>
      </c>
      <c r="E336" s="166" t="s">
        <v>78</v>
      </c>
      <c r="F336" s="165">
        <v>1</v>
      </c>
      <c r="G336" s="167">
        <v>18.46</v>
      </c>
      <c r="H336" s="167">
        <v>23.35</v>
      </c>
      <c r="I336" s="167">
        <v>23.35</v>
      </c>
      <c r="J336" s="216">
        <v>2.4764721884749122E-4</v>
      </c>
    </row>
    <row r="337" spans="1:10" s="164" customFormat="1" ht="30" x14ac:dyDescent="0.2">
      <c r="A337" s="186" t="s">
        <v>671</v>
      </c>
      <c r="B337" s="165" t="s">
        <v>79</v>
      </c>
      <c r="C337" s="186" t="s">
        <v>80</v>
      </c>
      <c r="D337" s="186" t="s">
        <v>81</v>
      </c>
      <c r="E337" s="166" t="s">
        <v>82</v>
      </c>
      <c r="F337" s="165">
        <v>4</v>
      </c>
      <c r="G337" s="167">
        <v>28.02</v>
      </c>
      <c r="H337" s="167">
        <v>35.450000000000003</v>
      </c>
      <c r="I337" s="167">
        <v>141.80000000000001</v>
      </c>
      <c r="J337" s="216">
        <v>1.5039133033222377E-3</v>
      </c>
    </row>
    <row r="338" spans="1:10" s="164" customFormat="1" x14ac:dyDescent="0.2">
      <c r="A338" s="186" t="s">
        <v>672</v>
      </c>
      <c r="B338" s="165" t="s">
        <v>84</v>
      </c>
      <c r="C338" s="186" t="s">
        <v>62</v>
      </c>
      <c r="D338" s="186" t="s">
        <v>85</v>
      </c>
      <c r="E338" s="166" t="s">
        <v>71</v>
      </c>
      <c r="F338" s="165">
        <v>4</v>
      </c>
      <c r="G338" s="167">
        <v>92.86</v>
      </c>
      <c r="H338" s="167">
        <v>117.48</v>
      </c>
      <c r="I338" s="167">
        <v>469.92</v>
      </c>
      <c r="J338" s="216">
        <v>4.9839135366515231E-3</v>
      </c>
    </row>
    <row r="339" spans="1:10" s="164" customFormat="1" x14ac:dyDescent="0.2">
      <c r="A339" s="186" t="s">
        <v>673</v>
      </c>
      <c r="B339" s="165" t="s">
        <v>86</v>
      </c>
      <c r="C339" s="186" t="s">
        <v>66</v>
      </c>
      <c r="D339" s="186" t="s">
        <v>87</v>
      </c>
      <c r="E339" s="166" t="s">
        <v>71</v>
      </c>
      <c r="F339" s="165">
        <v>1</v>
      </c>
      <c r="G339" s="167">
        <v>18.940000000000001</v>
      </c>
      <c r="H339" s="167">
        <v>23.96</v>
      </c>
      <c r="I339" s="167">
        <v>23.96</v>
      </c>
      <c r="J339" s="216">
        <v>2.5411680357969549E-4</v>
      </c>
    </row>
    <row r="340" spans="1:10" s="164" customFormat="1" x14ac:dyDescent="0.2">
      <c r="A340" s="168" t="s">
        <v>674</v>
      </c>
      <c r="B340" s="169" t="s">
        <v>88</v>
      </c>
      <c r="C340" s="168" t="s">
        <v>62</v>
      </c>
      <c r="D340" s="168" t="s">
        <v>89</v>
      </c>
      <c r="E340" s="170" t="s">
        <v>82</v>
      </c>
      <c r="F340" s="169">
        <v>1</v>
      </c>
      <c r="G340" s="217">
        <v>71.73</v>
      </c>
      <c r="H340" s="217">
        <v>86.25</v>
      </c>
      <c r="I340" s="217">
        <v>86.25</v>
      </c>
      <c r="J340" s="218">
        <v>9.1475685762724263E-4</v>
      </c>
    </row>
    <row r="341" spans="1:10" s="164" customFormat="1" ht="30" x14ac:dyDescent="0.2">
      <c r="A341" s="186" t="s">
        <v>675</v>
      </c>
      <c r="B341" s="165" t="s">
        <v>92</v>
      </c>
      <c r="C341" s="186" t="s">
        <v>66</v>
      </c>
      <c r="D341" s="186" t="s">
        <v>93</v>
      </c>
      <c r="E341" s="166" t="s">
        <v>71</v>
      </c>
      <c r="F341" s="165">
        <v>2</v>
      </c>
      <c r="G341" s="167">
        <v>21.15</v>
      </c>
      <c r="H341" s="167">
        <v>26.75</v>
      </c>
      <c r="I341" s="167">
        <v>53.5</v>
      </c>
      <c r="J341" s="216">
        <v>5.6741439864414474E-4</v>
      </c>
    </row>
    <row r="342" spans="1:10" s="164" customFormat="1" x14ac:dyDescent="0.2">
      <c r="A342" s="168" t="s">
        <v>676</v>
      </c>
      <c r="B342" s="169" t="s">
        <v>96</v>
      </c>
      <c r="C342" s="168" t="s">
        <v>62</v>
      </c>
      <c r="D342" s="168" t="s">
        <v>97</v>
      </c>
      <c r="E342" s="170" t="s">
        <v>71</v>
      </c>
      <c r="F342" s="169">
        <v>1</v>
      </c>
      <c r="G342" s="217">
        <v>42.37</v>
      </c>
      <c r="H342" s="217">
        <v>50.94</v>
      </c>
      <c r="I342" s="217">
        <v>50.94</v>
      </c>
      <c r="J342" s="218">
        <v>5.4026335452210712E-4</v>
      </c>
    </row>
    <row r="343" spans="1:10" s="164" customFormat="1" x14ac:dyDescent="0.2">
      <c r="A343" s="186" t="s">
        <v>677</v>
      </c>
      <c r="B343" s="165" t="s">
        <v>94</v>
      </c>
      <c r="C343" s="186" t="s">
        <v>66</v>
      </c>
      <c r="D343" s="186" t="s">
        <v>95</v>
      </c>
      <c r="E343" s="166" t="s">
        <v>71</v>
      </c>
      <c r="F343" s="165">
        <v>1</v>
      </c>
      <c r="G343" s="167">
        <v>20.9</v>
      </c>
      <c r="H343" s="167">
        <v>26.44</v>
      </c>
      <c r="I343" s="167">
        <v>26.44</v>
      </c>
      <c r="J343" s="216">
        <v>2.804193775729194E-4</v>
      </c>
    </row>
    <row r="344" spans="1:10" s="164" customFormat="1" x14ac:dyDescent="0.2">
      <c r="A344" s="168" t="s">
        <v>678</v>
      </c>
      <c r="B344" s="169" t="s">
        <v>108</v>
      </c>
      <c r="C344" s="168" t="s">
        <v>62</v>
      </c>
      <c r="D344" s="168" t="s">
        <v>109</v>
      </c>
      <c r="E344" s="170" t="s">
        <v>71</v>
      </c>
      <c r="F344" s="169">
        <v>2</v>
      </c>
      <c r="G344" s="217">
        <v>40.51</v>
      </c>
      <c r="H344" s="217">
        <v>48.71</v>
      </c>
      <c r="I344" s="217">
        <v>97.42</v>
      </c>
      <c r="J344" s="218">
        <v>1.033224499362852E-3</v>
      </c>
    </row>
    <row r="345" spans="1:10" s="164" customFormat="1" ht="30" x14ac:dyDescent="0.2">
      <c r="A345" s="186" t="s">
        <v>679</v>
      </c>
      <c r="B345" s="165" t="s">
        <v>99</v>
      </c>
      <c r="C345" s="186" t="s">
        <v>62</v>
      </c>
      <c r="D345" s="186" t="s">
        <v>100</v>
      </c>
      <c r="E345" s="166" t="s">
        <v>71</v>
      </c>
      <c r="F345" s="165">
        <v>4</v>
      </c>
      <c r="G345" s="167">
        <v>8.1</v>
      </c>
      <c r="H345" s="167">
        <v>10.24</v>
      </c>
      <c r="I345" s="167">
        <v>40.96</v>
      </c>
      <c r="J345" s="216">
        <v>4.3441670595260125E-4</v>
      </c>
    </row>
    <row r="346" spans="1:10" s="164" customFormat="1" ht="15.75" x14ac:dyDescent="0.2">
      <c r="A346" s="212" t="s">
        <v>680</v>
      </c>
      <c r="B346" s="212"/>
      <c r="C346" s="212"/>
      <c r="D346" s="212" t="s">
        <v>681</v>
      </c>
      <c r="E346" s="212"/>
      <c r="F346" s="213"/>
      <c r="G346" s="212"/>
      <c r="H346" s="212"/>
      <c r="I346" s="214">
        <v>2402.87</v>
      </c>
      <c r="J346" s="215">
        <v>2.5484542730281421E-2</v>
      </c>
    </row>
    <row r="347" spans="1:10" s="164" customFormat="1" ht="30" x14ac:dyDescent="0.2">
      <c r="A347" s="168" t="s">
        <v>682</v>
      </c>
      <c r="B347" s="169" t="s">
        <v>69</v>
      </c>
      <c r="C347" s="168" t="s">
        <v>62</v>
      </c>
      <c r="D347" s="168" t="s">
        <v>70</v>
      </c>
      <c r="E347" s="170" t="s">
        <v>71</v>
      </c>
      <c r="F347" s="169">
        <v>2</v>
      </c>
      <c r="G347" s="217">
        <v>174.37</v>
      </c>
      <c r="H347" s="217">
        <v>209.67</v>
      </c>
      <c r="I347" s="217">
        <v>419.34</v>
      </c>
      <c r="J347" s="218">
        <v>4.4474682977090774E-3</v>
      </c>
    </row>
    <row r="348" spans="1:10" s="164" customFormat="1" x14ac:dyDescent="0.2">
      <c r="A348" s="186" t="s">
        <v>683</v>
      </c>
      <c r="B348" s="165" t="s">
        <v>73</v>
      </c>
      <c r="C348" s="186" t="s">
        <v>62</v>
      </c>
      <c r="D348" s="186" t="s">
        <v>74</v>
      </c>
      <c r="E348" s="166" t="s">
        <v>71</v>
      </c>
      <c r="F348" s="165">
        <v>2</v>
      </c>
      <c r="G348" s="167">
        <v>37.770000000000003</v>
      </c>
      <c r="H348" s="167">
        <v>47.78</v>
      </c>
      <c r="I348" s="167">
        <v>95.56</v>
      </c>
      <c r="J348" s="216">
        <v>1.013497568867934E-3</v>
      </c>
    </row>
    <row r="349" spans="1:10" s="164" customFormat="1" ht="30" x14ac:dyDescent="0.2">
      <c r="A349" s="186" t="s">
        <v>684</v>
      </c>
      <c r="B349" s="165" t="s">
        <v>76</v>
      </c>
      <c r="C349" s="186" t="s">
        <v>62</v>
      </c>
      <c r="D349" s="186" t="s">
        <v>77</v>
      </c>
      <c r="E349" s="166" t="s">
        <v>78</v>
      </c>
      <c r="F349" s="165">
        <v>2</v>
      </c>
      <c r="G349" s="167">
        <v>18.46</v>
      </c>
      <c r="H349" s="167">
        <v>23.35</v>
      </c>
      <c r="I349" s="167">
        <v>46.7</v>
      </c>
      <c r="J349" s="216">
        <v>4.9529443769498244E-4</v>
      </c>
    </row>
    <row r="350" spans="1:10" s="164" customFormat="1" ht="30" x14ac:dyDescent="0.2">
      <c r="A350" s="186" t="s">
        <v>685</v>
      </c>
      <c r="B350" s="165" t="s">
        <v>79</v>
      </c>
      <c r="C350" s="186" t="s">
        <v>80</v>
      </c>
      <c r="D350" s="186" t="s">
        <v>81</v>
      </c>
      <c r="E350" s="166" t="s">
        <v>82</v>
      </c>
      <c r="F350" s="165">
        <v>10</v>
      </c>
      <c r="G350" s="167">
        <v>28.02</v>
      </c>
      <c r="H350" s="167">
        <v>35.450000000000003</v>
      </c>
      <c r="I350" s="167">
        <v>354.5</v>
      </c>
      <c r="J350" s="216">
        <v>3.7597832583055944E-3</v>
      </c>
    </row>
    <row r="351" spans="1:10" s="164" customFormat="1" x14ac:dyDescent="0.2">
      <c r="A351" s="186" t="s">
        <v>686</v>
      </c>
      <c r="B351" s="165" t="s">
        <v>84</v>
      </c>
      <c r="C351" s="186" t="s">
        <v>62</v>
      </c>
      <c r="D351" s="186" t="s">
        <v>85</v>
      </c>
      <c r="E351" s="166" t="s">
        <v>71</v>
      </c>
      <c r="F351" s="165">
        <v>10</v>
      </c>
      <c r="G351" s="167">
        <v>92.86</v>
      </c>
      <c r="H351" s="167">
        <v>117.48</v>
      </c>
      <c r="I351" s="167">
        <v>1174.8</v>
      </c>
      <c r="J351" s="216">
        <v>1.2459783841628809E-2</v>
      </c>
    </row>
    <row r="352" spans="1:10" s="164" customFormat="1" x14ac:dyDescent="0.2">
      <c r="A352" s="186" t="s">
        <v>687</v>
      </c>
      <c r="B352" s="165" t="s">
        <v>86</v>
      </c>
      <c r="C352" s="186" t="s">
        <v>66</v>
      </c>
      <c r="D352" s="186" t="s">
        <v>87</v>
      </c>
      <c r="E352" s="166" t="s">
        <v>71</v>
      </c>
      <c r="F352" s="165">
        <v>2</v>
      </c>
      <c r="G352" s="167">
        <v>18.940000000000001</v>
      </c>
      <c r="H352" s="167">
        <v>23.96</v>
      </c>
      <c r="I352" s="167">
        <v>47.92</v>
      </c>
      <c r="J352" s="216">
        <v>5.0823360715939099E-4</v>
      </c>
    </row>
    <row r="353" spans="1:10" s="164" customFormat="1" x14ac:dyDescent="0.2">
      <c r="A353" s="168" t="s">
        <v>688</v>
      </c>
      <c r="B353" s="169" t="s">
        <v>88</v>
      </c>
      <c r="C353" s="168" t="s">
        <v>62</v>
      </c>
      <c r="D353" s="168" t="s">
        <v>89</v>
      </c>
      <c r="E353" s="170" t="s">
        <v>82</v>
      </c>
      <c r="F353" s="169">
        <v>1</v>
      </c>
      <c r="G353" s="217">
        <v>71.73</v>
      </c>
      <c r="H353" s="217">
        <v>86.25</v>
      </c>
      <c r="I353" s="217">
        <v>86.25</v>
      </c>
      <c r="J353" s="218">
        <v>9.1475685762724263E-4</v>
      </c>
    </row>
    <row r="354" spans="1:10" s="164" customFormat="1" ht="30" x14ac:dyDescent="0.2">
      <c r="A354" s="186" t="s">
        <v>689</v>
      </c>
      <c r="B354" s="165" t="s">
        <v>92</v>
      </c>
      <c r="C354" s="186" t="s">
        <v>66</v>
      </c>
      <c r="D354" s="186" t="s">
        <v>93</v>
      </c>
      <c r="E354" s="166" t="s">
        <v>71</v>
      </c>
      <c r="F354" s="165">
        <v>2</v>
      </c>
      <c r="G354" s="167">
        <v>21.15</v>
      </c>
      <c r="H354" s="167">
        <v>26.75</v>
      </c>
      <c r="I354" s="167">
        <v>53.5</v>
      </c>
      <c r="J354" s="216">
        <v>5.6741439864414474E-4</v>
      </c>
    </row>
    <row r="355" spans="1:10" s="164" customFormat="1" x14ac:dyDescent="0.2">
      <c r="A355" s="168" t="s">
        <v>690</v>
      </c>
      <c r="B355" s="169" t="s">
        <v>96</v>
      </c>
      <c r="C355" s="168" t="s">
        <v>62</v>
      </c>
      <c r="D355" s="168" t="s">
        <v>97</v>
      </c>
      <c r="E355" s="170" t="s">
        <v>71</v>
      </c>
      <c r="F355" s="169">
        <v>1</v>
      </c>
      <c r="G355" s="217">
        <v>42.37</v>
      </c>
      <c r="H355" s="217">
        <v>50.94</v>
      </c>
      <c r="I355" s="217">
        <v>50.94</v>
      </c>
      <c r="J355" s="218">
        <v>5.4026335452210712E-4</v>
      </c>
    </row>
    <row r="356" spans="1:10" s="164" customFormat="1" x14ac:dyDescent="0.2">
      <c r="A356" s="186" t="s">
        <v>691</v>
      </c>
      <c r="B356" s="165" t="s">
        <v>94</v>
      </c>
      <c r="C356" s="186" t="s">
        <v>66</v>
      </c>
      <c r="D356" s="186" t="s">
        <v>95</v>
      </c>
      <c r="E356" s="166" t="s">
        <v>71</v>
      </c>
      <c r="F356" s="165">
        <v>2</v>
      </c>
      <c r="G356" s="167">
        <v>20.9</v>
      </c>
      <c r="H356" s="167">
        <v>26.44</v>
      </c>
      <c r="I356" s="167">
        <v>52.88</v>
      </c>
      <c r="J356" s="216">
        <v>5.6083875514583879E-4</v>
      </c>
    </row>
    <row r="357" spans="1:10" s="164" customFormat="1" ht="30" x14ac:dyDescent="0.2">
      <c r="A357" s="186" t="s">
        <v>692</v>
      </c>
      <c r="B357" s="165" t="s">
        <v>99</v>
      </c>
      <c r="C357" s="186" t="s">
        <v>62</v>
      </c>
      <c r="D357" s="186" t="s">
        <v>100</v>
      </c>
      <c r="E357" s="166" t="s">
        <v>71</v>
      </c>
      <c r="F357" s="165">
        <v>2</v>
      </c>
      <c r="G357" s="167">
        <v>8.1</v>
      </c>
      <c r="H357" s="167">
        <v>10.24</v>
      </c>
      <c r="I357" s="167">
        <v>20.48</v>
      </c>
      <c r="J357" s="216">
        <v>2.1720835297630062E-4</v>
      </c>
    </row>
    <row r="358" spans="1:10" s="164" customFormat="1" x14ac:dyDescent="0.2">
      <c r="A358" s="171"/>
      <c r="B358" s="171"/>
      <c r="C358" s="171"/>
      <c r="D358" s="171"/>
      <c r="E358" s="171"/>
      <c r="F358" s="171"/>
      <c r="G358" s="171"/>
      <c r="H358" s="171"/>
      <c r="I358" s="171"/>
      <c r="J358" s="171"/>
    </row>
    <row r="359" spans="1:10" s="164" customFormat="1" ht="15.75" x14ac:dyDescent="0.2">
      <c r="A359" s="225"/>
      <c r="B359" s="225"/>
      <c r="C359" s="225"/>
      <c r="D359" s="184"/>
      <c r="E359" s="179"/>
      <c r="G359" s="226" t="s">
        <v>116</v>
      </c>
      <c r="H359" s="225"/>
      <c r="I359" s="185">
        <v>75262.820000000007</v>
      </c>
      <c r="J359" s="219"/>
    </row>
    <row r="360" spans="1:10" s="164" customFormat="1" ht="15.75" x14ac:dyDescent="0.2">
      <c r="A360" s="225"/>
      <c r="B360" s="225"/>
      <c r="C360" s="225"/>
      <c r="D360" s="184"/>
      <c r="E360" s="179"/>
      <c r="G360" s="226" t="s">
        <v>117</v>
      </c>
      <c r="H360" s="225"/>
      <c r="I360" s="185">
        <v>19024.53</v>
      </c>
      <c r="J360" s="219"/>
    </row>
    <row r="361" spans="1:10" s="164" customFormat="1" ht="15.75" x14ac:dyDescent="0.2">
      <c r="A361" s="225"/>
      <c r="B361" s="225"/>
      <c r="C361" s="225"/>
      <c r="D361" s="184"/>
      <c r="E361" s="179"/>
      <c r="G361" s="226" t="s">
        <v>118</v>
      </c>
      <c r="H361" s="225"/>
      <c r="I361" s="185">
        <v>94287.35</v>
      </c>
      <c r="J361" s="219"/>
    </row>
    <row r="362" spans="1:10" s="24" customFormat="1" ht="14.25" x14ac:dyDescent="0.2">
      <c r="A362" s="117"/>
      <c r="B362" s="117"/>
      <c r="C362" s="117"/>
      <c r="D362" s="118"/>
      <c r="E362" s="117"/>
      <c r="F362" s="126"/>
      <c r="G362" s="120"/>
      <c r="H362" s="120"/>
      <c r="I362" s="120"/>
      <c r="J362" s="117"/>
    </row>
    <row r="363" spans="1:10" s="24" customFormat="1" ht="14.25" x14ac:dyDescent="0.2">
      <c r="A363" s="117"/>
      <c r="B363" s="117"/>
      <c r="C363" s="117"/>
      <c r="D363" s="118"/>
      <c r="E363" s="117"/>
      <c r="F363" s="126"/>
      <c r="G363" s="120"/>
      <c r="H363" s="120"/>
      <c r="I363" s="120"/>
      <c r="J363" s="117"/>
    </row>
    <row r="364" spans="1:10" customFormat="1" ht="14.25" x14ac:dyDescent="0.2">
      <c r="A364" s="121"/>
      <c r="B364" s="121"/>
      <c r="C364" s="121"/>
      <c r="D364" s="121"/>
      <c r="E364" s="121"/>
      <c r="F364" s="127"/>
      <c r="G364" s="127"/>
      <c r="H364" s="127"/>
      <c r="I364" s="127"/>
      <c r="J364" s="121"/>
    </row>
    <row r="365" spans="1:10" ht="18" x14ac:dyDescent="0.25">
      <c r="D365" s="122"/>
      <c r="E365" s="247"/>
      <c r="F365" s="247"/>
      <c r="G365" s="247"/>
      <c r="H365" s="247"/>
    </row>
    <row r="366" spans="1:10" ht="18" x14ac:dyDescent="0.2">
      <c r="C366" s="15" t="s">
        <v>3</v>
      </c>
      <c r="D366" s="227" t="str">
        <f>DADOS!C8</f>
        <v>Eng.ª Civil Flávia Cristina Barbosa</v>
      </c>
      <c r="E366" s="227"/>
      <c r="F366" s="227"/>
      <c r="G366" s="227"/>
      <c r="H366" s="123"/>
      <c r="I366" s="19"/>
    </row>
    <row r="367" spans="1:10" ht="18" x14ac:dyDescent="0.25">
      <c r="C367" s="17"/>
      <c r="D367" s="228" t="str">
        <f>"CREA: "&amp;DADOS!C9</f>
        <v>CREA: MG- 187.842/D</v>
      </c>
      <c r="E367" s="228"/>
      <c r="F367" s="228"/>
      <c r="G367" s="228"/>
      <c r="H367" s="124"/>
      <c r="I367" s="19"/>
    </row>
    <row r="368" spans="1:10" ht="18" x14ac:dyDescent="0.25">
      <c r="D368" s="125"/>
      <c r="E368" s="19"/>
      <c r="F368" s="124"/>
      <c r="G368" s="124"/>
      <c r="H368" s="124"/>
      <c r="I368" s="19"/>
    </row>
    <row r="369" spans="4:8" ht="18.75" x14ac:dyDescent="0.2">
      <c r="D369" s="2"/>
      <c r="E369" s="3"/>
      <c r="F369" s="9"/>
      <c r="G369" s="9"/>
      <c r="H369" s="4"/>
    </row>
  </sheetData>
  <mergeCells count="17">
    <mergeCell ref="G360:H360"/>
    <mergeCell ref="A361:C361"/>
    <mergeCell ref="G361:H361"/>
    <mergeCell ref="D366:G366"/>
    <mergeCell ref="D367:G367"/>
    <mergeCell ref="A1:G2"/>
    <mergeCell ref="A3:C6"/>
    <mergeCell ref="E3:G6"/>
    <mergeCell ref="D4:D6"/>
    <mergeCell ref="A8:I8"/>
    <mergeCell ref="H4:I4"/>
    <mergeCell ref="E365:H365"/>
    <mergeCell ref="A9:J9"/>
    <mergeCell ref="A7:J7"/>
    <mergeCell ref="A359:C359"/>
    <mergeCell ref="G359:H359"/>
    <mergeCell ref="A360:C360"/>
  </mergeCells>
  <pageMargins left="0.51181102362204722" right="0.51181102362204722" top="0.78740157480314965" bottom="0.78740157480314965" header="0.31496062992125984" footer="0.31496062992125984"/>
  <pageSetup paperSize="9" scale="65" fitToHeight="2000" orientation="landscape" r:id="rId1"/>
  <headerFooter>
    <oddFooter>Página &amp;P de &amp;N</oddFooter>
  </headerFooter>
  <rowBreaks count="3" manualBreakCount="3">
    <brk id="127" max="8" man="1"/>
    <brk id="159" max="8" man="1"/>
    <brk id="281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0"/>
  <sheetViews>
    <sheetView view="pageBreakPreview" topLeftCell="A15" zoomScale="70" zoomScaleNormal="55" zoomScaleSheetLayoutView="70" workbookViewId="0">
      <selection activeCell="C45" sqref="C45"/>
    </sheetView>
  </sheetViews>
  <sheetFormatPr defaultColWidth="9" defaultRowHeight="15" x14ac:dyDescent="0.2"/>
  <cols>
    <col min="1" max="1" width="24.375" style="5" customWidth="1"/>
    <col min="2" max="2" width="26.25" style="5" customWidth="1"/>
    <col min="3" max="3" width="70.125" style="5" customWidth="1"/>
    <col min="4" max="4" width="21.75" style="5" customWidth="1"/>
    <col min="5" max="5" width="17.25" style="5" customWidth="1"/>
    <col min="6" max="6" width="18.25" style="5" bestFit="1" customWidth="1"/>
    <col min="7" max="7" width="11.75" style="5" customWidth="1"/>
    <col min="8" max="8" width="13.75" style="5" customWidth="1"/>
    <col min="9" max="16384" width="9" style="5"/>
  </cols>
  <sheetData>
    <row r="1" spans="1:8" s="41" customFormat="1" ht="29.45" customHeight="1" thickBot="1" x14ac:dyDescent="0.25">
      <c r="A1" s="254" t="s">
        <v>57</v>
      </c>
      <c r="B1" s="229"/>
      <c r="C1" s="229"/>
      <c r="D1" s="229"/>
      <c r="E1" s="229"/>
      <c r="F1" s="230"/>
      <c r="G1" s="131" t="s">
        <v>1</v>
      </c>
      <c r="H1" s="129" t="str">
        <f>DADOS!C2</f>
        <v>R00</v>
      </c>
    </row>
    <row r="2" spans="1:8" s="41" customFormat="1" ht="25.15" customHeight="1" thickBot="1" x14ac:dyDescent="0.25">
      <c r="A2" s="255"/>
      <c r="B2" s="231"/>
      <c r="C2" s="231"/>
      <c r="D2" s="231"/>
      <c r="E2" s="231"/>
      <c r="F2" s="232"/>
      <c r="G2" s="131" t="s">
        <v>11</v>
      </c>
      <c r="H2" s="130">
        <f ca="1">DADOS!C4</f>
        <v>44692</v>
      </c>
    </row>
    <row r="3" spans="1:8" s="41" customFormat="1" ht="20.25" customHeight="1" x14ac:dyDescent="0.2">
      <c r="A3" s="239" t="s">
        <v>12</v>
      </c>
      <c r="B3" s="234"/>
      <c r="C3" s="259" t="s">
        <v>13</v>
      </c>
      <c r="D3" s="260"/>
      <c r="E3" s="261"/>
      <c r="F3" s="239" t="s">
        <v>10</v>
      </c>
      <c r="G3" s="233"/>
      <c r="H3" s="234"/>
    </row>
    <row r="4" spans="1:8" s="41" customFormat="1" ht="68.25" customHeight="1" thickBot="1" x14ac:dyDescent="0.25">
      <c r="A4" s="241"/>
      <c r="B4" s="238"/>
      <c r="C4" s="256" t="str">
        <f>DADOS!C3</f>
        <v>PROJETO DE ADEQUAÇÃO VISUAL PARA PREVENÇÃO E COMBATE A INCÊNDIO DAS EDIFICAÇÕES PÚBLICAS DE POUSO ALEGRE</v>
      </c>
      <c r="D4" s="257"/>
      <c r="E4" s="258"/>
      <c r="F4" s="241"/>
      <c r="G4" s="237"/>
      <c r="H4" s="238"/>
    </row>
    <row r="5" spans="1:8" s="41" customFormat="1" ht="7.9" customHeight="1" thickBot="1" x14ac:dyDescent="0.25">
      <c r="A5" s="106"/>
      <c r="B5" s="108"/>
      <c r="C5" s="109"/>
      <c r="D5" s="109"/>
      <c r="E5" s="109"/>
      <c r="F5" s="108"/>
      <c r="G5" s="108"/>
      <c r="H5" s="107"/>
    </row>
    <row r="6" spans="1:8" s="41" customFormat="1" ht="26.45" customHeight="1" thickBot="1" x14ac:dyDescent="0.25">
      <c r="A6" s="252" t="str">
        <f>A1&amp;" DE PROJETO EXECUTIVO - "&amp;C4</f>
        <v>PLANILHA DE COTAÇÕES DE PROJETO EXECUTIVO - PROJETO DE ADEQUAÇÃO VISUAL PARA PREVENÇÃO E COMBATE A INCÊNDIO DAS EDIFICAÇÕES PÚBLICAS DE POUSO ALEGRE</v>
      </c>
      <c r="B6" s="244"/>
      <c r="C6" s="244"/>
      <c r="D6" s="244"/>
      <c r="E6" s="244"/>
      <c r="F6" s="244"/>
      <c r="G6" s="244"/>
      <c r="H6" s="253"/>
    </row>
    <row r="7" spans="1:8" s="41" customFormat="1" ht="9" customHeight="1" thickBot="1" x14ac:dyDescent="0.25"/>
    <row r="8" spans="1:8" s="6" customFormat="1" ht="32.25" customHeight="1" thickBot="1" x14ac:dyDescent="0.25">
      <c r="A8" s="55" t="s">
        <v>220</v>
      </c>
      <c r="B8" s="250" t="s">
        <v>70</v>
      </c>
      <c r="C8" s="250"/>
      <c r="D8" s="250"/>
      <c r="E8" s="56" t="s">
        <v>5</v>
      </c>
      <c r="F8" s="57"/>
      <c r="G8" s="57"/>
      <c r="H8" s="57">
        <f>MEDIAN(H10:H12)</f>
        <v>174.37</v>
      </c>
    </row>
    <row r="9" spans="1:8" s="7" customFormat="1" ht="25.15" customHeight="1" thickBot="1" x14ac:dyDescent="0.25">
      <c r="A9" s="64" t="s">
        <v>7</v>
      </c>
      <c r="B9" s="65" t="s">
        <v>8</v>
      </c>
      <c r="C9" s="65" t="s">
        <v>196</v>
      </c>
      <c r="D9" s="65" t="s">
        <v>4</v>
      </c>
      <c r="E9" s="65" t="s">
        <v>5</v>
      </c>
      <c r="F9" s="65" t="s">
        <v>6</v>
      </c>
      <c r="G9" s="65" t="s">
        <v>18</v>
      </c>
      <c r="H9" s="66" t="s">
        <v>9</v>
      </c>
    </row>
    <row r="10" spans="1:8" ht="99" customHeight="1" x14ac:dyDescent="0.2">
      <c r="A10" s="67" t="s">
        <v>171</v>
      </c>
      <c r="B10" s="58" t="s">
        <v>172</v>
      </c>
      <c r="C10" s="76" t="s">
        <v>173</v>
      </c>
      <c r="D10" s="59" t="s">
        <v>174</v>
      </c>
      <c r="E10" s="59" t="s">
        <v>5</v>
      </c>
      <c r="F10" s="70">
        <v>191.65</v>
      </c>
      <c r="G10" s="70">
        <v>0</v>
      </c>
      <c r="H10" s="71">
        <f>F10+G10</f>
        <v>191.65</v>
      </c>
    </row>
    <row r="11" spans="1:8" ht="49.9" customHeight="1" x14ac:dyDescent="0.2">
      <c r="A11" s="68" t="s">
        <v>175</v>
      </c>
      <c r="B11" s="60" t="s">
        <v>176</v>
      </c>
      <c r="C11" s="77" t="s">
        <v>177</v>
      </c>
      <c r="D11" s="61" t="s">
        <v>174</v>
      </c>
      <c r="E11" s="61" t="s">
        <v>5</v>
      </c>
      <c r="F11" s="72">
        <v>174.37</v>
      </c>
      <c r="G11" s="72">
        <v>0</v>
      </c>
      <c r="H11" s="73">
        <f>F11+G11</f>
        <v>174.37</v>
      </c>
    </row>
    <row r="12" spans="1:8" ht="70.900000000000006" customHeight="1" thickBot="1" x14ac:dyDescent="0.25">
      <c r="A12" s="69" t="s">
        <v>178</v>
      </c>
      <c r="B12" s="62" t="s">
        <v>179</v>
      </c>
      <c r="C12" s="78" t="s">
        <v>180</v>
      </c>
      <c r="D12" s="63" t="s">
        <v>174</v>
      </c>
      <c r="E12" s="63" t="s">
        <v>5</v>
      </c>
      <c r="F12" s="74">
        <v>165</v>
      </c>
      <c r="G12" s="74">
        <v>0</v>
      </c>
      <c r="H12" s="75">
        <f>F12+G12</f>
        <v>165</v>
      </c>
    </row>
    <row r="13" spans="1:8" s="41" customFormat="1" ht="9" customHeight="1" thickBot="1" x14ac:dyDescent="0.25"/>
    <row r="14" spans="1:8" s="6" customFormat="1" ht="32.25" customHeight="1" thickBot="1" x14ac:dyDescent="0.25">
      <c r="A14" s="55" t="s">
        <v>272</v>
      </c>
      <c r="B14" s="250" t="s">
        <v>273</v>
      </c>
      <c r="C14" s="250"/>
      <c r="D14" s="250"/>
      <c r="E14" s="56" t="s">
        <v>5</v>
      </c>
      <c r="F14" s="57"/>
      <c r="G14" s="57"/>
      <c r="H14" s="57">
        <f>MEDIAN(H16:H17)</f>
        <v>40.510000000000005</v>
      </c>
    </row>
    <row r="15" spans="1:8" s="7" customFormat="1" ht="25.15" customHeight="1" thickBot="1" x14ac:dyDescent="0.25">
      <c r="A15" s="64" t="s">
        <v>7</v>
      </c>
      <c r="B15" s="65" t="s">
        <v>8</v>
      </c>
      <c r="C15" s="65" t="s">
        <v>196</v>
      </c>
      <c r="D15" s="65" t="s">
        <v>4</v>
      </c>
      <c r="E15" s="65" t="s">
        <v>5</v>
      </c>
      <c r="F15" s="65" t="s">
        <v>6</v>
      </c>
      <c r="G15" s="65" t="s">
        <v>18</v>
      </c>
      <c r="H15" s="66" t="s">
        <v>9</v>
      </c>
    </row>
    <row r="16" spans="1:8" ht="99" customHeight="1" x14ac:dyDescent="0.2">
      <c r="A16" s="67" t="s">
        <v>184</v>
      </c>
      <c r="B16" s="58" t="s">
        <v>185</v>
      </c>
      <c r="C16" s="187" t="s">
        <v>277</v>
      </c>
      <c r="D16" s="59" t="s">
        <v>276</v>
      </c>
      <c r="E16" s="59" t="s">
        <v>5</v>
      </c>
      <c r="F16" s="70">
        <v>10.57</v>
      </c>
      <c r="G16" s="70">
        <v>36.56</v>
      </c>
      <c r="H16" s="71">
        <f>F16+G16</f>
        <v>47.13</v>
      </c>
    </row>
    <row r="17" spans="1:8" ht="49.9" customHeight="1" x14ac:dyDescent="0.2">
      <c r="A17" s="68" t="s">
        <v>285</v>
      </c>
      <c r="B17" s="60" t="s">
        <v>279</v>
      </c>
      <c r="C17" s="188" t="s">
        <v>278</v>
      </c>
      <c r="D17" s="61" t="s">
        <v>280</v>
      </c>
      <c r="E17" s="61" t="s">
        <v>5</v>
      </c>
      <c r="F17" s="72">
        <v>4.49</v>
      </c>
      <c r="G17" s="72">
        <v>29.4</v>
      </c>
      <c r="H17" s="73">
        <f>F17+G17</f>
        <v>33.89</v>
      </c>
    </row>
    <row r="18" spans="1:8" s="41" customFormat="1" ht="9" customHeight="1" thickBot="1" x14ac:dyDescent="0.25"/>
    <row r="19" spans="1:8" s="6" customFormat="1" ht="32.25" hidden="1" customHeight="1" thickBot="1" x14ac:dyDescent="0.25">
      <c r="A19" s="55" t="s">
        <v>106</v>
      </c>
      <c r="B19" s="250" t="s">
        <v>107</v>
      </c>
      <c r="C19" s="250"/>
      <c r="D19" s="250"/>
      <c r="E19" s="56" t="s">
        <v>5</v>
      </c>
      <c r="F19" s="57"/>
      <c r="G19" s="57"/>
      <c r="H19" s="57">
        <f>MEDIAN(H21:H23)</f>
        <v>42.34</v>
      </c>
    </row>
    <row r="20" spans="1:8" s="7" customFormat="1" ht="25.15" hidden="1" customHeight="1" thickBot="1" x14ac:dyDescent="0.25">
      <c r="A20" s="64" t="s">
        <v>7</v>
      </c>
      <c r="B20" s="65" t="s">
        <v>8</v>
      </c>
      <c r="C20" s="65" t="s">
        <v>196</v>
      </c>
      <c r="D20" s="65" t="s">
        <v>4</v>
      </c>
      <c r="E20" s="65" t="s">
        <v>5</v>
      </c>
      <c r="F20" s="65" t="s">
        <v>6</v>
      </c>
      <c r="G20" s="65" t="s">
        <v>18</v>
      </c>
      <c r="H20" s="66" t="s">
        <v>9</v>
      </c>
    </row>
    <row r="21" spans="1:8" ht="99" hidden="1" customHeight="1" x14ac:dyDescent="0.2">
      <c r="A21" s="67" t="s">
        <v>181</v>
      </c>
      <c r="B21" s="58" t="s">
        <v>182</v>
      </c>
      <c r="C21" s="76" t="s">
        <v>183</v>
      </c>
      <c r="D21" s="59" t="s">
        <v>174</v>
      </c>
      <c r="E21" s="59" t="s">
        <v>5</v>
      </c>
      <c r="F21" s="70">
        <v>8.9</v>
      </c>
      <c r="G21" s="70">
        <v>26.73</v>
      </c>
      <c r="H21" s="71">
        <f>F21+G21</f>
        <v>35.630000000000003</v>
      </c>
    </row>
    <row r="22" spans="1:8" ht="81.599999999999994" hidden="1" customHeight="1" x14ac:dyDescent="0.2">
      <c r="A22" s="68" t="s">
        <v>184</v>
      </c>
      <c r="B22" s="60" t="s">
        <v>185</v>
      </c>
      <c r="C22" s="77" t="s">
        <v>186</v>
      </c>
      <c r="D22" s="61" t="s">
        <v>174</v>
      </c>
      <c r="E22" s="61" t="s">
        <v>5</v>
      </c>
      <c r="F22" s="72">
        <v>12.5</v>
      </c>
      <c r="G22" s="72">
        <v>35.4</v>
      </c>
      <c r="H22" s="73">
        <f>F22+G22</f>
        <v>47.9</v>
      </c>
    </row>
    <row r="23" spans="1:8" ht="47.45" hidden="1" customHeight="1" thickBot="1" x14ac:dyDescent="0.25">
      <c r="A23" s="69" t="s">
        <v>187</v>
      </c>
      <c r="B23" s="62" t="s">
        <v>188</v>
      </c>
      <c r="C23" s="78" t="s">
        <v>189</v>
      </c>
      <c r="D23" s="63" t="s">
        <v>174</v>
      </c>
      <c r="E23" s="63" t="s">
        <v>5</v>
      </c>
      <c r="F23" s="74">
        <v>12.5</v>
      </c>
      <c r="G23" s="74">
        <v>29.84</v>
      </c>
      <c r="H23" s="75">
        <f>F23+G23</f>
        <v>42.34</v>
      </c>
    </row>
    <row r="24" spans="1:8" s="41" customFormat="1" ht="9" hidden="1" customHeight="1" thickBot="1" x14ac:dyDescent="0.25"/>
    <row r="25" spans="1:8" s="6" customFormat="1" ht="32.25" hidden="1" customHeight="1" thickBot="1" x14ac:dyDescent="0.25">
      <c r="A25" s="55" t="s">
        <v>197</v>
      </c>
      <c r="B25" s="250" t="s">
        <v>198</v>
      </c>
      <c r="C25" s="250"/>
      <c r="D25" s="250"/>
      <c r="E25" s="56" t="s">
        <v>5</v>
      </c>
      <c r="F25" s="57"/>
      <c r="G25" s="57"/>
      <c r="H25" s="57">
        <f>MEDIAN(H27:H29)</f>
        <v>42.34</v>
      </c>
    </row>
    <row r="26" spans="1:8" s="7" customFormat="1" ht="25.15" hidden="1" customHeight="1" thickBot="1" x14ac:dyDescent="0.25">
      <c r="A26" s="64" t="s">
        <v>7</v>
      </c>
      <c r="B26" s="65" t="s">
        <v>8</v>
      </c>
      <c r="C26" s="65" t="s">
        <v>196</v>
      </c>
      <c r="D26" s="65" t="s">
        <v>4</v>
      </c>
      <c r="E26" s="65" t="s">
        <v>5</v>
      </c>
      <c r="F26" s="65" t="s">
        <v>6</v>
      </c>
      <c r="G26" s="65" t="s">
        <v>18</v>
      </c>
      <c r="H26" s="66" t="s">
        <v>9</v>
      </c>
    </row>
    <row r="27" spans="1:8" ht="67.150000000000006" hidden="1" customHeight="1" x14ac:dyDescent="0.2">
      <c r="A27" s="67" t="s">
        <v>181</v>
      </c>
      <c r="B27" s="58" t="s">
        <v>182</v>
      </c>
      <c r="C27" s="76" t="s">
        <v>190</v>
      </c>
      <c r="D27" s="59" t="s">
        <v>174</v>
      </c>
      <c r="E27" s="59" t="s">
        <v>5</v>
      </c>
      <c r="F27" s="70">
        <v>8.9</v>
      </c>
      <c r="G27" s="70">
        <v>26.73</v>
      </c>
      <c r="H27" s="71">
        <f>F27+G27</f>
        <v>35.630000000000003</v>
      </c>
    </row>
    <row r="28" spans="1:8" ht="49.9" hidden="1" customHeight="1" x14ac:dyDescent="0.2">
      <c r="A28" s="68" t="s">
        <v>184</v>
      </c>
      <c r="B28" s="60" t="s">
        <v>185</v>
      </c>
      <c r="C28" s="77" t="s">
        <v>191</v>
      </c>
      <c r="D28" s="61" t="s">
        <v>174</v>
      </c>
      <c r="E28" s="61" t="s">
        <v>5</v>
      </c>
      <c r="F28" s="72">
        <v>12.5</v>
      </c>
      <c r="G28" s="72">
        <v>35.4</v>
      </c>
      <c r="H28" s="73">
        <f>F28+G28</f>
        <v>47.9</v>
      </c>
    </row>
    <row r="29" spans="1:8" ht="70.900000000000006" hidden="1" customHeight="1" thickBot="1" x14ac:dyDescent="0.25">
      <c r="A29" s="69" t="s">
        <v>187</v>
      </c>
      <c r="B29" s="62" t="s">
        <v>188</v>
      </c>
      <c r="C29" s="78" t="s">
        <v>192</v>
      </c>
      <c r="D29" s="63" t="s">
        <v>174</v>
      </c>
      <c r="E29" s="63" t="s">
        <v>5</v>
      </c>
      <c r="F29" s="74">
        <v>12.5</v>
      </c>
      <c r="G29" s="74">
        <v>29.84</v>
      </c>
      <c r="H29" s="75">
        <f>F29+G29</f>
        <v>42.34</v>
      </c>
    </row>
    <row r="30" spans="1:8" s="41" customFormat="1" ht="9" hidden="1" customHeight="1" thickBot="1" x14ac:dyDescent="0.25"/>
    <row r="31" spans="1:8" s="6" customFormat="1" ht="32.25" hidden="1" customHeight="1" thickBot="1" x14ac:dyDescent="0.25">
      <c r="A31" s="55" t="s">
        <v>199</v>
      </c>
      <c r="B31" s="250" t="s">
        <v>200</v>
      </c>
      <c r="C31" s="250"/>
      <c r="D31" s="250"/>
      <c r="E31" s="56" t="s">
        <v>5</v>
      </c>
      <c r="F31" s="57"/>
      <c r="G31" s="57"/>
      <c r="H31" s="57">
        <f>MEDIAN(H33:H35)</f>
        <v>41.34</v>
      </c>
    </row>
    <row r="32" spans="1:8" s="7" customFormat="1" ht="25.15" hidden="1" customHeight="1" thickBot="1" x14ac:dyDescent="0.25">
      <c r="A32" s="64" t="s">
        <v>7</v>
      </c>
      <c r="B32" s="65" t="s">
        <v>8</v>
      </c>
      <c r="C32" s="65" t="s">
        <v>196</v>
      </c>
      <c r="D32" s="65" t="s">
        <v>4</v>
      </c>
      <c r="E32" s="65" t="s">
        <v>5</v>
      </c>
      <c r="F32" s="65" t="s">
        <v>6</v>
      </c>
      <c r="G32" s="65" t="s">
        <v>18</v>
      </c>
      <c r="H32" s="66" t="s">
        <v>9</v>
      </c>
    </row>
    <row r="33" spans="1:8" ht="99" hidden="1" customHeight="1" x14ac:dyDescent="0.2">
      <c r="A33" s="67" t="s">
        <v>181</v>
      </c>
      <c r="B33" s="58" t="s">
        <v>182</v>
      </c>
      <c r="C33" s="76" t="s">
        <v>193</v>
      </c>
      <c r="D33" s="59" t="s">
        <v>174</v>
      </c>
      <c r="E33" s="59" t="s">
        <v>5</v>
      </c>
      <c r="F33" s="70">
        <v>5.9</v>
      </c>
      <c r="G33" s="70">
        <v>26.73</v>
      </c>
      <c r="H33" s="71">
        <f>F33+G33</f>
        <v>32.630000000000003</v>
      </c>
    </row>
    <row r="34" spans="1:8" ht="49.9" hidden="1" customHeight="1" x14ac:dyDescent="0.2">
      <c r="A34" s="68" t="s">
        <v>184</v>
      </c>
      <c r="B34" s="60" t="s">
        <v>185</v>
      </c>
      <c r="C34" s="77" t="s">
        <v>194</v>
      </c>
      <c r="D34" s="61" t="s">
        <v>174</v>
      </c>
      <c r="E34" s="61" t="s">
        <v>5</v>
      </c>
      <c r="F34" s="72">
        <v>12.5</v>
      </c>
      <c r="G34" s="72">
        <v>35.4</v>
      </c>
      <c r="H34" s="73">
        <f t="shared" ref="H34:H35" si="0">F34+G34</f>
        <v>47.9</v>
      </c>
    </row>
    <row r="35" spans="1:8" ht="70.900000000000006" hidden="1" customHeight="1" thickBot="1" x14ac:dyDescent="0.25">
      <c r="A35" s="69" t="s">
        <v>187</v>
      </c>
      <c r="B35" s="62" t="s">
        <v>188</v>
      </c>
      <c r="C35" s="78" t="s">
        <v>195</v>
      </c>
      <c r="D35" s="63" t="s">
        <v>174</v>
      </c>
      <c r="E35" s="63" t="s">
        <v>5</v>
      </c>
      <c r="F35" s="74">
        <v>12.5</v>
      </c>
      <c r="G35" s="74">
        <v>28.84</v>
      </c>
      <c r="H35" s="75">
        <f t="shared" si="0"/>
        <v>41.34</v>
      </c>
    </row>
    <row r="36" spans="1:8" s="41" customFormat="1" ht="9" hidden="1" customHeight="1" thickBot="1" x14ac:dyDescent="0.25"/>
    <row r="37" spans="1:8" s="6" customFormat="1" ht="32.25" hidden="1" customHeight="1" thickBot="1" x14ac:dyDescent="0.25">
      <c r="A37" s="55" t="s">
        <v>201</v>
      </c>
      <c r="B37" s="250" t="s">
        <v>202</v>
      </c>
      <c r="C37" s="250"/>
      <c r="D37" s="250"/>
      <c r="E37" s="56" t="s">
        <v>5</v>
      </c>
      <c r="F37" s="57"/>
      <c r="G37" s="57"/>
      <c r="H37" s="57">
        <f>MEDIAN(H39:H41)</f>
        <v>42.34</v>
      </c>
    </row>
    <row r="38" spans="1:8" s="7" customFormat="1" ht="25.15" hidden="1" customHeight="1" thickBot="1" x14ac:dyDescent="0.25">
      <c r="A38" s="64" t="s">
        <v>7</v>
      </c>
      <c r="B38" s="65" t="s">
        <v>8</v>
      </c>
      <c r="C38" s="65" t="s">
        <v>196</v>
      </c>
      <c r="D38" s="65" t="s">
        <v>4</v>
      </c>
      <c r="E38" s="65" t="s">
        <v>5</v>
      </c>
      <c r="F38" s="65" t="s">
        <v>6</v>
      </c>
      <c r="G38" s="65" t="s">
        <v>18</v>
      </c>
      <c r="H38" s="66" t="s">
        <v>9</v>
      </c>
    </row>
    <row r="39" spans="1:8" ht="99" hidden="1" customHeight="1" x14ac:dyDescent="0.2">
      <c r="A39" s="67" t="s">
        <v>181</v>
      </c>
      <c r="B39" s="58" t="s">
        <v>182</v>
      </c>
      <c r="C39" s="76" t="s">
        <v>203</v>
      </c>
      <c r="D39" s="59" t="s">
        <v>174</v>
      </c>
      <c r="E39" s="59" t="s">
        <v>5</v>
      </c>
      <c r="F39" s="70">
        <v>8.9</v>
      </c>
      <c r="G39" s="70">
        <v>26.73</v>
      </c>
      <c r="H39" s="71">
        <f>F39+G39</f>
        <v>35.630000000000003</v>
      </c>
    </row>
    <row r="40" spans="1:8" ht="49.9" hidden="1" customHeight="1" x14ac:dyDescent="0.2">
      <c r="A40" s="68" t="s">
        <v>184</v>
      </c>
      <c r="B40" s="60" t="s">
        <v>185</v>
      </c>
      <c r="C40" s="77" t="s">
        <v>204</v>
      </c>
      <c r="D40" s="61" t="s">
        <v>174</v>
      </c>
      <c r="E40" s="61" t="s">
        <v>5</v>
      </c>
      <c r="F40" s="72">
        <v>12.5</v>
      </c>
      <c r="G40" s="72">
        <v>35.4</v>
      </c>
      <c r="H40" s="73">
        <f t="shared" ref="H40:H41" si="1">F40+G40</f>
        <v>47.9</v>
      </c>
    </row>
    <row r="41" spans="1:8" ht="70.900000000000006" hidden="1" customHeight="1" thickBot="1" x14ac:dyDescent="0.25">
      <c r="A41" s="69" t="s">
        <v>187</v>
      </c>
      <c r="B41" s="62" t="s">
        <v>188</v>
      </c>
      <c r="C41" s="78" t="s">
        <v>205</v>
      </c>
      <c r="D41" s="63" t="s">
        <v>174</v>
      </c>
      <c r="E41" s="63" t="s">
        <v>5</v>
      </c>
      <c r="F41" s="74">
        <v>12.5</v>
      </c>
      <c r="G41" s="74">
        <v>29.84</v>
      </c>
      <c r="H41" s="75">
        <f t="shared" si="1"/>
        <v>42.34</v>
      </c>
    </row>
    <row r="42" spans="1:8" s="41" customFormat="1" ht="9" hidden="1" customHeight="1" thickBot="1" x14ac:dyDescent="0.25"/>
    <row r="43" spans="1:8" s="6" customFormat="1" ht="32.25" customHeight="1" thickBot="1" x14ac:dyDescent="0.25">
      <c r="A43" s="55" t="s">
        <v>206</v>
      </c>
      <c r="B43" s="250" t="s">
        <v>207</v>
      </c>
      <c r="C43" s="250"/>
      <c r="D43" s="250"/>
      <c r="E43" s="56" t="s">
        <v>5</v>
      </c>
      <c r="F43" s="57"/>
      <c r="G43" s="57"/>
      <c r="H43" s="57">
        <f>MEDIAN(H45:H47)</f>
        <v>42.34</v>
      </c>
    </row>
    <row r="44" spans="1:8" ht="28.5" customHeight="1" thickBot="1" x14ac:dyDescent="0.25">
      <c r="A44" s="177" t="s">
        <v>7</v>
      </c>
      <c r="B44" s="178" t="s">
        <v>8</v>
      </c>
      <c r="C44" s="178" t="s">
        <v>196</v>
      </c>
      <c r="D44" s="178" t="s">
        <v>4</v>
      </c>
      <c r="E44" s="178" t="s">
        <v>5</v>
      </c>
      <c r="F44" s="178" t="s">
        <v>6</v>
      </c>
      <c r="G44" s="178" t="s">
        <v>18</v>
      </c>
      <c r="H44" s="178" t="s">
        <v>9</v>
      </c>
    </row>
    <row r="45" spans="1:8" ht="99" customHeight="1" x14ac:dyDescent="0.2">
      <c r="A45" s="67" t="s">
        <v>181</v>
      </c>
      <c r="B45" s="58" t="s">
        <v>182</v>
      </c>
      <c r="C45" s="76" t="s">
        <v>208</v>
      </c>
      <c r="D45" s="59" t="s">
        <v>174</v>
      </c>
      <c r="E45" s="59" t="s">
        <v>5</v>
      </c>
      <c r="F45" s="70">
        <v>8.9</v>
      </c>
      <c r="G45" s="70">
        <v>26.73</v>
      </c>
      <c r="H45" s="71">
        <f>F45+G45</f>
        <v>35.630000000000003</v>
      </c>
    </row>
    <row r="46" spans="1:8" ht="49.9" customHeight="1" x14ac:dyDescent="0.2">
      <c r="A46" s="68" t="s">
        <v>184</v>
      </c>
      <c r="B46" s="60" t="s">
        <v>185</v>
      </c>
      <c r="C46" s="77" t="s">
        <v>209</v>
      </c>
      <c r="D46" s="61" t="s">
        <v>174</v>
      </c>
      <c r="E46" s="61" t="s">
        <v>5</v>
      </c>
      <c r="F46" s="72">
        <v>12.5</v>
      </c>
      <c r="G46" s="72">
        <v>35.4</v>
      </c>
      <c r="H46" s="73">
        <f t="shared" ref="H46:H47" si="2">F46+G46</f>
        <v>47.9</v>
      </c>
    </row>
    <row r="47" spans="1:8" ht="70.900000000000006" customHeight="1" thickBot="1" x14ac:dyDescent="0.25">
      <c r="A47" s="69" t="s">
        <v>187</v>
      </c>
      <c r="B47" s="62" t="s">
        <v>188</v>
      </c>
      <c r="C47" s="78" t="s">
        <v>210</v>
      </c>
      <c r="D47" s="63" t="s">
        <v>174</v>
      </c>
      <c r="E47" s="63" t="s">
        <v>5</v>
      </c>
      <c r="F47" s="74">
        <v>12.5</v>
      </c>
      <c r="G47" s="74">
        <v>29.84</v>
      </c>
      <c r="H47" s="75">
        <f t="shared" si="2"/>
        <v>42.34</v>
      </c>
    </row>
    <row r="48" spans="1:8" s="41" customFormat="1" ht="9" customHeight="1" thickBot="1" x14ac:dyDescent="0.25"/>
    <row r="49" spans="1:8" s="6" customFormat="1" ht="32.25" customHeight="1" thickBot="1" x14ac:dyDescent="0.25">
      <c r="A49" s="55" t="s">
        <v>211</v>
      </c>
      <c r="B49" s="250" t="s">
        <v>212</v>
      </c>
      <c r="C49" s="250"/>
      <c r="D49" s="250"/>
      <c r="E49" s="56" t="s">
        <v>5</v>
      </c>
      <c r="F49" s="57"/>
      <c r="G49" s="57"/>
      <c r="H49" s="57">
        <f>MEDIAN(H51:H53)</f>
        <v>46.01</v>
      </c>
    </row>
    <row r="50" spans="1:8" s="7" customFormat="1" ht="25.15" customHeight="1" thickBot="1" x14ac:dyDescent="0.25">
      <c r="A50" s="64" t="s">
        <v>7</v>
      </c>
      <c r="B50" s="65" t="s">
        <v>8</v>
      </c>
      <c r="C50" s="65" t="s">
        <v>196</v>
      </c>
      <c r="D50" s="65" t="s">
        <v>4</v>
      </c>
      <c r="E50" s="65" t="s">
        <v>5</v>
      </c>
      <c r="F50" s="65" t="s">
        <v>6</v>
      </c>
      <c r="G50" s="65" t="s">
        <v>18</v>
      </c>
      <c r="H50" s="66" t="s">
        <v>9</v>
      </c>
    </row>
    <row r="51" spans="1:8" ht="99" customHeight="1" x14ac:dyDescent="0.2">
      <c r="A51" s="67" t="s">
        <v>181</v>
      </c>
      <c r="B51" s="58" t="s">
        <v>182</v>
      </c>
      <c r="C51" s="76" t="s">
        <v>213</v>
      </c>
      <c r="D51" s="59" t="s">
        <v>174</v>
      </c>
      <c r="E51" s="59" t="s">
        <v>5</v>
      </c>
      <c r="F51" s="70">
        <v>19.899999999999999</v>
      </c>
      <c r="G51" s="70">
        <v>26.11</v>
      </c>
      <c r="H51" s="71">
        <f>F51+G51</f>
        <v>46.01</v>
      </c>
    </row>
    <row r="52" spans="1:8" ht="49.9" customHeight="1" x14ac:dyDescent="0.2">
      <c r="A52" s="68" t="s">
        <v>184</v>
      </c>
      <c r="B52" s="60" t="s">
        <v>185</v>
      </c>
      <c r="C52" s="77" t="s">
        <v>214</v>
      </c>
      <c r="D52" s="61" t="s">
        <v>174</v>
      </c>
      <c r="E52" s="61" t="s">
        <v>5</v>
      </c>
      <c r="F52" s="72">
        <v>12.5</v>
      </c>
      <c r="G52" s="72">
        <v>35.4</v>
      </c>
      <c r="H52" s="73">
        <f t="shared" ref="H52:H53" si="3">F52+G52</f>
        <v>47.9</v>
      </c>
    </row>
    <row r="53" spans="1:8" ht="70.900000000000006" customHeight="1" thickBot="1" x14ac:dyDescent="0.25">
      <c r="A53" s="69" t="s">
        <v>187</v>
      </c>
      <c r="B53" s="62" t="s">
        <v>188</v>
      </c>
      <c r="C53" s="78" t="s">
        <v>215</v>
      </c>
      <c r="D53" s="63" t="s">
        <v>174</v>
      </c>
      <c r="E53" s="63" t="s">
        <v>5</v>
      </c>
      <c r="F53" s="74">
        <v>12.5</v>
      </c>
      <c r="G53" s="74">
        <v>29.84</v>
      </c>
      <c r="H53" s="75">
        <f t="shared" si="3"/>
        <v>42.34</v>
      </c>
    </row>
    <row r="54" spans="1:8" s="41" customFormat="1" ht="9" customHeight="1" thickBot="1" x14ac:dyDescent="0.25"/>
    <row r="55" spans="1:8" s="6" customFormat="1" ht="32.25" customHeight="1" thickBot="1" x14ac:dyDescent="0.25">
      <c r="A55" s="55" t="s">
        <v>216</v>
      </c>
      <c r="B55" s="250" t="s">
        <v>217</v>
      </c>
      <c r="C55" s="250"/>
      <c r="D55" s="250"/>
      <c r="E55" s="56" t="s">
        <v>5</v>
      </c>
      <c r="F55" s="57"/>
      <c r="G55" s="57"/>
      <c r="H55" s="57">
        <f>MEDIAN(H57:H59)</f>
        <v>42.364999999999995</v>
      </c>
    </row>
    <row r="56" spans="1:8" s="7" customFormat="1" ht="25.15" customHeight="1" thickBot="1" x14ac:dyDescent="0.25">
      <c r="A56" s="64" t="s">
        <v>7</v>
      </c>
      <c r="B56" s="65" t="s">
        <v>8</v>
      </c>
      <c r="C56" s="65" t="s">
        <v>196</v>
      </c>
      <c r="D56" s="65" t="s">
        <v>4</v>
      </c>
      <c r="E56" s="65" t="s">
        <v>5</v>
      </c>
      <c r="F56" s="65" t="s">
        <v>6</v>
      </c>
      <c r="G56" s="65" t="s">
        <v>18</v>
      </c>
      <c r="H56" s="66" t="s">
        <v>9</v>
      </c>
    </row>
    <row r="57" spans="1:8" ht="90" x14ac:dyDescent="0.2">
      <c r="A57" s="67" t="s">
        <v>181</v>
      </c>
      <c r="B57" s="58" t="s">
        <v>182</v>
      </c>
      <c r="C57" s="76" t="s">
        <v>218</v>
      </c>
      <c r="D57" s="59" t="s">
        <v>174</v>
      </c>
      <c r="E57" s="59" t="s">
        <v>5</v>
      </c>
      <c r="F57" s="70">
        <v>8.9</v>
      </c>
      <c r="G57" s="70">
        <v>32.340000000000003</v>
      </c>
      <c r="H57" s="71">
        <f>F57+G57</f>
        <v>41.24</v>
      </c>
    </row>
    <row r="58" spans="1:8" ht="60" x14ac:dyDescent="0.2">
      <c r="A58" s="68" t="s">
        <v>187</v>
      </c>
      <c r="B58" s="60" t="s">
        <v>188</v>
      </c>
      <c r="C58" s="77" t="s">
        <v>219</v>
      </c>
      <c r="D58" s="61" t="s">
        <v>174</v>
      </c>
      <c r="E58" s="61" t="s">
        <v>5</v>
      </c>
      <c r="F58" s="72">
        <v>12.5</v>
      </c>
      <c r="G58" s="72">
        <v>30.99</v>
      </c>
      <c r="H58" s="73">
        <f t="shared" ref="H58" si="4">F58+G58</f>
        <v>43.489999999999995</v>
      </c>
    </row>
    <row r="59" spans="1:8" s="41" customFormat="1" ht="9" customHeight="1" thickBot="1" x14ac:dyDescent="0.25"/>
    <row r="60" spans="1:8" s="6" customFormat="1" ht="32.25" customHeight="1" thickBot="1" x14ac:dyDescent="0.25">
      <c r="A60" s="55" t="s">
        <v>274</v>
      </c>
      <c r="B60" s="250" t="s">
        <v>275</v>
      </c>
      <c r="C60" s="250"/>
      <c r="D60" s="250"/>
      <c r="E60" s="56" t="s">
        <v>5</v>
      </c>
      <c r="F60" s="57"/>
      <c r="G60" s="57"/>
      <c r="H60" s="57">
        <f>MEDIAN(H62:H64)</f>
        <v>71.73</v>
      </c>
    </row>
    <row r="61" spans="1:8" s="7" customFormat="1" ht="25.15" customHeight="1" thickBot="1" x14ac:dyDescent="0.25">
      <c r="A61" s="64" t="s">
        <v>7</v>
      </c>
      <c r="B61" s="65" t="s">
        <v>8</v>
      </c>
      <c r="C61" s="65" t="s">
        <v>196</v>
      </c>
      <c r="D61" s="65" t="s">
        <v>4</v>
      </c>
      <c r="E61" s="65" t="s">
        <v>5</v>
      </c>
      <c r="F61" s="65" t="s">
        <v>6</v>
      </c>
      <c r="G61" s="65" t="s">
        <v>18</v>
      </c>
      <c r="H61" s="66" t="s">
        <v>9</v>
      </c>
    </row>
    <row r="62" spans="1:8" ht="54.75" customHeight="1" x14ac:dyDescent="0.2">
      <c r="A62" s="67" t="s">
        <v>284</v>
      </c>
      <c r="B62" s="58" t="s">
        <v>282</v>
      </c>
      <c r="C62" s="187" t="s">
        <v>281</v>
      </c>
      <c r="D62" s="59" t="s">
        <v>283</v>
      </c>
      <c r="E62" s="59" t="s">
        <v>5</v>
      </c>
      <c r="F62" s="70">
        <v>21.9</v>
      </c>
      <c r="G62" s="70">
        <v>49</v>
      </c>
      <c r="H62" s="71">
        <f>F62+G62</f>
        <v>70.900000000000006</v>
      </c>
    </row>
    <row r="63" spans="1:8" ht="54.75" customHeight="1" x14ac:dyDescent="0.2">
      <c r="A63" s="68" t="s">
        <v>288</v>
      </c>
      <c r="B63" s="60" t="s">
        <v>287</v>
      </c>
      <c r="C63" s="188" t="s">
        <v>286</v>
      </c>
      <c r="D63" s="61" t="s">
        <v>289</v>
      </c>
      <c r="E63" s="61" t="s">
        <v>5</v>
      </c>
      <c r="F63" s="72">
        <v>49.9</v>
      </c>
      <c r="G63" s="72">
        <v>28.38</v>
      </c>
      <c r="H63" s="73">
        <f t="shared" ref="H63" si="5">F63+G63</f>
        <v>78.28</v>
      </c>
    </row>
    <row r="64" spans="1:8" ht="54.75" customHeight="1" x14ac:dyDescent="0.2">
      <c r="A64" s="68" t="s">
        <v>292</v>
      </c>
      <c r="B64" s="60" t="s">
        <v>291</v>
      </c>
      <c r="C64" s="188" t="s">
        <v>290</v>
      </c>
      <c r="D64" s="61" t="s">
        <v>293</v>
      </c>
      <c r="E64" s="61" t="s">
        <v>5</v>
      </c>
      <c r="F64" s="72">
        <v>48.99</v>
      </c>
      <c r="G64" s="72">
        <v>22.74</v>
      </c>
      <c r="H64" s="73">
        <f t="shared" ref="H64" si="6">F64+G64</f>
        <v>71.73</v>
      </c>
    </row>
    <row r="65" spans="1:8" x14ac:dyDescent="0.2">
      <c r="F65" s="189"/>
      <c r="G65" s="189"/>
    </row>
    <row r="66" spans="1:8" x14ac:dyDescent="0.2">
      <c r="A66" s="14"/>
      <c r="B66" s="14"/>
      <c r="C66" s="18"/>
      <c r="D66" s="14"/>
      <c r="E66" s="22"/>
      <c r="F66" s="23"/>
      <c r="G66" s="23"/>
      <c r="H66" s="23"/>
    </row>
    <row r="67" spans="1:8" x14ac:dyDescent="0.2">
      <c r="A67" s="14"/>
      <c r="B67" s="14"/>
      <c r="C67" s="18"/>
      <c r="D67" s="14"/>
      <c r="E67" s="22"/>
      <c r="F67" s="23"/>
      <c r="G67" s="23"/>
      <c r="H67" s="23"/>
    </row>
    <row r="68" spans="1:8" ht="18" x14ac:dyDescent="0.2">
      <c r="C68" s="132"/>
      <c r="D68" s="133"/>
      <c r="E68" s="134"/>
      <c r="F68" s="123"/>
    </row>
    <row r="69" spans="1:8" ht="15.75" x14ac:dyDescent="0.2">
      <c r="A69" s="251" t="s">
        <v>3</v>
      </c>
      <c r="B69" s="251"/>
      <c r="C69" s="227" t="str">
        <f>DADOS!C8</f>
        <v>Eng.ª Civil Flávia Cristina Barbosa</v>
      </c>
      <c r="D69" s="227"/>
      <c r="E69" s="227"/>
    </row>
    <row r="70" spans="1:8" ht="18" x14ac:dyDescent="0.2">
      <c r="B70" s="122"/>
      <c r="C70" s="228" t="str">
        <f>"CREA: "&amp;DADOS!C9</f>
        <v>CREA: MG- 187.842/D</v>
      </c>
      <c r="D70" s="228"/>
      <c r="E70" s="228"/>
    </row>
  </sheetData>
  <mergeCells count="19">
    <mergeCell ref="A1:F2"/>
    <mergeCell ref="A3:B4"/>
    <mergeCell ref="F3:H4"/>
    <mergeCell ref="C4:E4"/>
    <mergeCell ref="C3:E3"/>
    <mergeCell ref="B49:D49"/>
    <mergeCell ref="B55:D55"/>
    <mergeCell ref="C70:E70"/>
    <mergeCell ref="A69:B69"/>
    <mergeCell ref="A6:H6"/>
    <mergeCell ref="C69:E69"/>
    <mergeCell ref="B8:D8"/>
    <mergeCell ref="B19:D19"/>
    <mergeCell ref="B25:D25"/>
    <mergeCell ref="B31:D31"/>
    <mergeCell ref="B37:D37"/>
    <mergeCell ref="B43:D43"/>
    <mergeCell ref="B14:D14"/>
    <mergeCell ref="B60:D60"/>
  </mergeCells>
  <hyperlinks>
    <hyperlink ref="C28" r:id="rId1" xr:uid="{8C1E46A7-069D-4547-9C05-7B2E30FD9487}"/>
    <hyperlink ref="C27" r:id="rId2" xr:uid="{C968C895-1BCF-4C76-A543-935B7BF6F7D3}"/>
    <hyperlink ref="C23" r:id="rId3" xr:uid="{83D36606-3CF4-400C-8B01-566A7A7F01D7}"/>
    <hyperlink ref="C21" r:id="rId4" display="https://enfoquevisual.com.br/products/s8-escada-de-emergencia-abaixo-direita-fotoluminescente-elx-012?variant=4656639016990&amp;currency=BRL&amp;utm_medium=product_sync&amp;utm_source=google&amp;utm_content=sag_organic&amp;utm_campaign=sag_organic&amp;gclid=EAIaIQobChMIndG407zZ9AIVhAyRCh3TXQaQEAQYAiABEgKhU_D_BwE" xr:uid="{A0C07E96-4E8E-4703-B030-86AFD12F92AA}"/>
    <hyperlink ref="C22" r:id="rId5" xr:uid="{01330529-024E-4F13-A13A-C1FC98B83F30}"/>
    <hyperlink ref="C29" r:id="rId6" xr:uid="{B9218101-8E3E-4354-98A0-3E40481E9D46}"/>
    <hyperlink ref="C34" r:id="rId7" xr:uid="{ACD5DE6D-055E-403B-9118-F33DD55509FD}"/>
    <hyperlink ref="C16" r:id="rId8" display="https://www.magazineluiza.com.br/sinalizacao-de-rota-de-fuga-e-panico-fotoluminescente-abnt-13434-m7-qualidade-contra-incendio/p/kh388h1232/pi/psds/?&amp;seller_id=qualidadecontraincendio&amp;utm_source=google&amp;utm_medium=pla&amp;utm_campaign=&amp;partner_id=64262&amp;&amp;&amp;utm_source=google&amp;utm_medium=pla&amp;utm_campaign=&amp;partner_id=58984&amp;gclid=EAIaIQobChMI1qCpsanY9wIVFjSRCh2LjgzvEAQYASABEgLWAfD_BwE&amp;gclsrc=aw.ds" xr:uid="{45D3AFA2-BD69-46AF-AA7D-5824AD9116F8}"/>
    <hyperlink ref="C17" r:id="rId9" xr:uid="{B9E22756-201B-47BD-A7DD-3EA881D98BBE}"/>
    <hyperlink ref="C62" r:id="rId10" xr:uid="{02274452-7489-4358-BF44-95A713546B90}"/>
    <hyperlink ref="C63" r:id="rId11" display="https://enfoquevisual.com.br/products/m1-sinalizacao-de-emergencia-sistemas-de-seguranca-contra-incendio-fotoluminescente-elx-082?variant=4756276084766&amp;currency=BRL&amp;utm_medium=product_sync&amp;utm_source=google&amp;utm_content=sag_organic&amp;utm_campaign=sag_organic&amp;gclid=EAIaIQobChMI8N6Nt63Y9wIVeHxvBB3czwQTEAQYASABEgL-c_D_BwE" xr:uid="{53F076DA-C362-4003-806F-054969A94EA1}"/>
    <hyperlink ref="C64" r:id="rId12" display="https://contraincendio.com.br/produto/sinalizacao-de-emergencia/mensagens-escritas/placa-de-sinalizacao-edificacao-m1/?attribute_modelos=Personalizada&amp;utm_source=Google+Shopping&amp;utm_medium=cpc&amp;utm_campaign=feed_contraincendio_google_shopping&amp;gclid=EAIaIQobChMI8N6Nt63Y9wIVeHxvBB3czwQTEAQYBCABEgLd4fD_BwE" xr:uid="{05F8A609-2EAC-4826-8FA5-F7CA96DDD75B}"/>
  </hyperlinks>
  <pageMargins left="0.51181102362204722" right="0.51181102362204722" top="0.78740157480314965" bottom="0.78740157480314965" header="0.31496062992125984" footer="0.31496062992125984"/>
  <pageSetup paperSize="9" scale="61" fitToHeight="2000" orientation="landscape" r:id="rId13"/>
  <headerFooter>
    <oddFooter>Página &amp;P de &amp;N</oddFooter>
  </headerFooter>
  <rowBreaks count="2" manualBreakCount="2">
    <brk id="42" max="7" man="1"/>
    <brk id="54" max="7" man="1"/>
  </rowBreaks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2"/>
  <sheetViews>
    <sheetView view="pageBreakPreview" topLeftCell="A37" zoomScale="85" zoomScaleNormal="70" zoomScaleSheetLayoutView="85" workbookViewId="0">
      <selection activeCell="D55" sqref="D55"/>
    </sheetView>
  </sheetViews>
  <sheetFormatPr defaultColWidth="9" defaultRowHeight="15" x14ac:dyDescent="0.2"/>
  <cols>
    <col min="1" max="1" width="12.625" style="1" customWidth="1"/>
    <col min="2" max="2" width="13.125" style="1" bestFit="1" customWidth="1"/>
    <col min="3" max="3" width="14.375" style="1" customWidth="1"/>
    <col min="4" max="4" width="65.625" style="1" customWidth="1"/>
    <col min="5" max="5" width="16.375" style="1" customWidth="1"/>
    <col min="6" max="6" width="15.25" style="8" customWidth="1"/>
    <col min="7" max="7" width="14.625" style="1" bestFit="1" customWidth="1"/>
    <col min="8" max="8" width="23.375" style="1" bestFit="1" customWidth="1"/>
    <col min="9" max="9" width="20.5" style="1" bestFit="1" customWidth="1"/>
    <col min="10" max="10" width="11.625" style="1" bestFit="1" customWidth="1"/>
    <col min="11" max="16384" width="9" style="1"/>
  </cols>
  <sheetData>
    <row r="1" spans="1:10" ht="16.149999999999999" customHeight="1" thickBot="1" x14ac:dyDescent="0.25">
      <c r="A1" s="275" t="s">
        <v>55</v>
      </c>
      <c r="B1" s="276"/>
      <c r="C1" s="276"/>
      <c r="D1" s="276"/>
      <c r="E1" s="276"/>
      <c r="F1" s="276"/>
      <c r="G1" s="276"/>
      <c r="H1" s="277"/>
      <c r="I1" s="139" t="s">
        <v>1</v>
      </c>
      <c r="J1" s="137" t="str">
        <f>DADOS!C2</f>
        <v>R00</v>
      </c>
    </row>
    <row r="2" spans="1:10" s="5" customFormat="1" ht="16.5" thickBot="1" x14ac:dyDescent="0.25">
      <c r="A2" s="278"/>
      <c r="B2" s="279"/>
      <c r="C2" s="279"/>
      <c r="D2" s="279"/>
      <c r="E2" s="279"/>
      <c r="F2" s="279"/>
      <c r="G2" s="279"/>
      <c r="H2" s="280"/>
      <c r="I2" s="140" t="s">
        <v>11</v>
      </c>
      <c r="J2" s="138">
        <f ca="1">DADOS!C4</f>
        <v>44692</v>
      </c>
    </row>
    <row r="3" spans="1:10" s="5" customFormat="1" ht="15.6" customHeight="1" x14ac:dyDescent="0.2">
      <c r="A3" s="266" t="s">
        <v>12</v>
      </c>
      <c r="B3" s="267"/>
      <c r="C3" s="268"/>
      <c r="D3" s="290" t="s">
        <v>13</v>
      </c>
      <c r="E3" s="291"/>
      <c r="F3" s="266" t="s">
        <v>10</v>
      </c>
      <c r="G3" s="267"/>
      <c r="H3" s="268"/>
      <c r="I3" s="141" t="s">
        <v>14</v>
      </c>
      <c r="J3" s="39"/>
    </row>
    <row r="4" spans="1:10" s="5" customFormat="1" ht="48" customHeight="1" thickBot="1" x14ac:dyDescent="0.25">
      <c r="A4" s="269"/>
      <c r="B4" s="270"/>
      <c r="C4" s="271"/>
      <c r="D4" s="286" t="str">
        <f>DADOS!C3</f>
        <v>PROJETO DE ADEQUAÇÃO VISUAL PARA PREVENÇÃO E COMBATE A INCÊNDIO DAS EDIFICAÇÕES PÚBLICAS DE POUSO ALEGRE</v>
      </c>
      <c r="E4" s="287"/>
      <c r="F4" s="269"/>
      <c r="G4" s="270"/>
      <c r="H4" s="271"/>
      <c r="I4" s="284" t="str">
        <f>DADOS!C7</f>
        <v>SINAPI - 03/2022 - Minas Gerais
SETOP - 03/2022 - Minas Gerais</v>
      </c>
      <c r="J4" s="285"/>
    </row>
    <row r="5" spans="1:10" s="5" customFormat="1" ht="21" customHeight="1" thickBot="1" x14ac:dyDescent="0.25">
      <c r="A5" s="269"/>
      <c r="B5" s="270"/>
      <c r="C5" s="271"/>
      <c r="D5" s="286"/>
      <c r="E5" s="287"/>
      <c r="F5" s="269"/>
      <c r="G5" s="270"/>
      <c r="H5" s="271"/>
      <c r="I5" s="142" t="s">
        <v>15</v>
      </c>
      <c r="J5" s="144">
        <f>DADOS!C5</f>
        <v>0.26519999999999999</v>
      </c>
    </row>
    <row r="6" spans="1:10" s="5" customFormat="1" ht="20.45" customHeight="1" thickBot="1" x14ac:dyDescent="0.25">
      <c r="A6" s="272"/>
      <c r="B6" s="273"/>
      <c r="C6" s="274"/>
      <c r="D6" s="288"/>
      <c r="E6" s="289"/>
      <c r="F6" s="272"/>
      <c r="G6" s="273"/>
      <c r="H6" s="274"/>
      <c r="I6" s="143" t="s">
        <v>16</v>
      </c>
      <c r="J6" s="144">
        <f>DADOS!C6</f>
        <v>0.20519999999999999</v>
      </c>
    </row>
    <row r="7" spans="1:10" s="5" customFormat="1" ht="7.9" customHeight="1" thickBot="1" x14ac:dyDescent="0.25">
      <c r="A7" s="104"/>
      <c r="B7" s="105"/>
      <c r="C7" s="105"/>
      <c r="D7" s="91"/>
      <c r="E7" s="91"/>
      <c r="F7" s="105"/>
      <c r="G7" s="105"/>
      <c r="H7" s="105"/>
      <c r="I7" s="92"/>
      <c r="J7" s="89"/>
    </row>
    <row r="8" spans="1:10" s="5" customFormat="1" ht="22.15" customHeight="1" thickBot="1" x14ac:dyDescent="0.25">
      <c r="A8" s="281" t="str">
        <f>A1&amp;" DE PROJETO EXECUTIVO - "&amp;D4</f>
        <v>COMPOSIÇÕES DE CUSTO DE PROJETO EXECUTIVO - PROJETO DE ADEQUAÇÃO VISUAL PARA PREVENÇÃO E COMBATE A INCÊNDIO DAS EDIFICAÇÕES PÚBLICAS DE POUSO ALEGRE</v>
      </c>
      <c r="B8" s="282"/>
      <c r="C8" s="282"/>
      <c r="D8" s="282"/>
      <c r="E8" s="282"/>
      <c r="F8" s="282"/>
      <c r="G8" s="282"/>
      <c r="H8" s="282"/>
      <c r="I8" s="282"/>
      <c r="J8" s="283"/>
    </row>
    <row r="9" spans="1:10" s="5" customFormat="1" ht="7.9" customHeight="1" thickBot="1" x14ac:dyDescent="0.25">
      <c r="A9" s="104"/>
      <c r="B9" s="105"/>
      <c r="C9" s="105"/>
      <c r="D9" s="91"/>
      <c r="E9" s="91"/>
      <c r="F9" s="105"/>
      <c r="G9" s="105"/>
      <c r="H9" s="105"/>
      <c r="I9" s="92"/>
      <c r="J9" s="89"/>
    </row>
    <row r="10" spans="1:10" s="176" customFormat="1" ht="18" customHeight="1" x14ac:dyDescent="0.2">
      <c r="A10" s="190" t="s">
        <v>60</v>
      </c>
      <c r="B10" s="191" t="s">
        <v>23</v>
      </c>
      <c r="C10" s="190" t="s">
        <v>24</v>
      </c>
      <c r="D10" s="190" t="s">
        <v>25</v>
      </c>
      <c r="E10" s="263" t="s">
        <v>42</v>
      </c>
      <c r="F10" s="263"/>
      <c r="G10" s="192" t="s">
        <v>133</v>
      </c>
      <c r="H10" s="191" t="s">
        <v>134</v>
      </c>
      <c r="I10" s="191" t="s">
        <v>135</v>
      </c>
      <c r="J10" s="191" t="s">
        <v>0</v>
      </c>
    </row>
    <row r="11" spans="1:10" s="176" customFormat="1" ht="24" customHeight="1" x14ac:dyDescent="0.2">
      <c r="A11" s="193" t="s">
        <v>136</v>
      </c>
      <c r="B11" s="194" t="s">
        <v>61</v>
      </c>
      <c r="C11" s="193" t="s">
        <v>62</v>
      </c>
      <c r="D11" s="193" t="s">
        <v>63</v>
      </c>
      <c r="E11" s="264" t="s">
        <v>123</v>
      </c>
      <c r="F11" s="264"/>
      <c r="G11" s="195" t="s">
        <v>64</v>
      </c>
      <c r="H11" s="196">
        <v>1</v>
      </c>
      <c r="I11" s="197">
        <v>129.68</v>
      </c>
      <c r="J11" s="197">
        <v>129.68</v>
      </c>
    </row>
    <row r="12" spans="1:10" s="176" customFormat="1" ht="24" customHeight="1" x14ac:dyDescent="0.2">
      <c r="A12" s="198" t="s">
        <v>137</v>
      </c>
      <c r="B12" s="199" t="s">
        <v>138</v>
      </c>
      <c r="C12" s="198" t="s">
        <v>80</v>
      </c>
      <c r="D12" s="198" t="s">
        <v>139</v>
      </c>
      <c r="E12" s="265" t="s">
        <v>140</v>
      </c>
      <c r="F12" s="265"/>
      <c r="G12" s="200" t="s">
        <v>141</v>
      </c>
      <c r="H12" s="201">
        <v>8</v>
      </c>
      <c r="I12" s="202">
        <v>16.21</v>
      </c>
      <c r="J12" s="202">
        <v>129.68</v>
      </c>
    </row>
    <row r="13" spans="1:10" s="176" customFormat="1" ht="14.25" x14ac:dyDescent="0.2">
      <c r="A13" s="203"/>
      <c r="B13" s="203"/>
      <c r="C13" s="203"/>
      <c r="D13" s="203"/>
      <c r="E13" s="203" t="s">
        <v>142</v>
      </c>
      <c r="F13" s="204">
        <v>91.6</v>
      </c>
      <c r="G13" s="203" t="s">
        <v>143</v>
      </c>
      <c r="H13" s="204">
        <v>0</v>
      </c>
      <c r="I13" s="203" t="s">
        <v>144</v>
      </c>
      <c r="J13" s="204">
        <v>91.6</v>
      </c>
    </row>
    <row r="14" spans="1:10" s="176" customFormat="1" thickBot="1" x14ac:dyDescent="0.25">
      <c r="A14" s="203"/>
      <c r="B14" s="203"/>
      <c r="C14" s="203"/>
      <c r="D14" s="203"/>
      <c r="E14" s="203" t="s">
        <v>145</v>
      </c>
      <c r="F14" s="204">
        <v>34.39</v>
      </c>
      <c r="G14" s="203"/>
      <c r="H14" s="262" t="s">
        <v>146</v>
      </c>
      <c r="I14" s="262"/>
      <c r="J14" s="204">
        <v>164.07</v>
      </c>
    </row>
    <row r="15" spans="1:10" s="176" customFormat="1" ht="0.95" customHeight="1" thickTop="1" x14ac:dyDescent="0.2">
      <c r="A15" s="205"/>
      <c r="B15" s="205"/>
      <c r="C15" s="205"/>
      <c r="D15" s="205"/>
      <c r="E15" s="205"/>
      <c r="F15" s="205"/>
      <c r="G15" s="205"/>
      <c r="H15" s="205"/>
      <c r="I15" s="205"/>
      <c r="J15" s="205"/>
    </row>
    <row r="16" spans="1:10" s="176" customFormat="1" ht="18" customHeight="1" x14ac:dyDescent="0.2">
      <c r="A16" s="190" t="s">
        <v>72</v>
      </c>
      <c r="B16" s="191" t="s">
        <v>23</v>
      </c>
      <c r="C16" s="190" t="s">
        <v>24</v>
      </c>
      <c r="D16" s="190" t="s">
        <v>25</v>
      </c>
      <c r="E16" s="263" t="s">
        <v>42</v>
      </c>
      <c r="F16" s="263"/>
      <c r="G16" s="192" t="s">
        <v>133</v>
      </c>
      <c r="H16" s="191" t="s">
        <v>134</v>
      </c>
      <c r="I16" s="191" t="s">
        <v>135</v>
      </c>
      <c r="J16" s="191" t="s">
        <v>0</v>
      </c>
    </row>
    <row r="17" spans="1:10" s="176" customFormat="1" ht="24" customHeight="1" x14ac:dyDescent="0.2">
      <c r="A17" s="193" t="s">
        <v>136</v>
      </c>
      <c r="B17" s="194" t="s">
        <v>73</v>
      </c>
      <c r="C17" s="193" t="s">
        <v>62</v>
      </c>
      <c r="D17" s="193" t="s">
        <v>74</v>
      </c>
      <c r="E17" s="264" t="s">
        <v>124</v>
      </c>
      <c r="F17" s="264"/>
      <c r="G17" s="195" t="s">
        <v>71</v>
      </c>
      <c r="H17" s="196">
        <v>1</v>
      </c>
      <c r="I17" s="197">
        <v>37.770000000000003</v>
      </c>
      <c r="J17" s="197">
        <v>37.770000000000003</v>
      </c>
    </row>
    <row r="18" spans="1:10" s="176" customFormat="1" ht="24" customHeight="1" x14ac:dyDescent="0.2">
      <c r="A18" s="198" t="s">
        <v>137</v>
      </c>
      <c r="B18" s="199" t="s">
        <v>147</v>
      </c>
      <c r="C18" s="198" t="s">
        <v>66</v>
      </c>
      <c r="D18" s="198" t="s">
        <v>148</v>
      </c>
      <c r="E18" s="265" t="s">
        <v>121</v>
      </c>
      <c r="F18" s="265"/>
      <c r="G18" s="200" t="s">
        <v>149</v>
      </c>
      <c r="H18" s="201">
        <v>0.95</v>
      </c>
      <c r="I18" s="202">
        <v>17.5</v>
      </c>
      <c r="J18" s="202">
        <v>16.62</v>
      </c>
    </row>
    <row r="19" spans="1:10" s="176" customFormat="1" ht="24" customHeight="1" x14ac:dyDescent="0.2">
      <c r="A19" s="198" t="s">
        <v>137</v>
      </c>
      <c r="B19" s="199" t="s">
        <v>150</v>
      </c>
      <c r="C19" s="198" t="s">
        <v>66</v>
      </c>
      <c r="D19" s="198" t="s">
        <v>151</v>
      </c>
      <c r="E19" s="265" t="s">
        <v>121</v>
      </c>
      <c r="F19" s="265"/>
      <c r="G19" s="200" t="s">
        <v>149</v>
      </c>
      <c r="H19" s="201">
        <v>0.95</v>
      </c>
      <c r="I19" s="202">
        <v>21.81</v>
      </c>
      <c r="J19" s="202">
        <v>20.71</v>
      </c>
    </row>
    <row r="20" spans="1:10" s="176" customFormat="1" ht="48" customHeight="1" x14ac:dyDescent="0.2">
      <c r="A20" s="206" t="s">
        <v>152</v>
      </c>
      <c r="B20" s="207" t="s">
        <v>153</v>
      </c>
      <c r="C20" s="206" t="s">
        <v>66</v>
      </c>
      <c r="D20" s="206" t="s">
        <v>154</v>
      </c>
      <c r="E20" s="292" t="s">
        <v>155</v>
      </c>
      <c r="F20" s="292"/>
      <c r="G20" s="208" t="s">
        <v>156</v>
      </c>
      <c r="H20" s="209">
        <v>2</v>
      </c>
      <c r="I20" s="210">
        <v>0.22</v>
      </c>
      <c r="J20" s="210">
        <v>0.44</v>
      </c>
    </row>
    <row r="21" spans="1:10" s="176" customFormat="1" ht="14.25" x14ac:dyDescent="0.2">
      <c r="A21" s="203"/>
      <c r="B21" s="203"/>
      <c r="C21" s="203"/>
      <c r="D21" s="203"/>
      <c r="E21" s="203" t="s">
        <v>142</v>
      </c>
      <c r="F21" s="204">
        <v>28.65</v>
      </c>
      <c r="G21" s="203" t="s">
        <v>143</v>
      </c>
      <c r="H21" s="204">
        <v>0</v>
      </c>
      <c r="I21" s="203" t="s">
        <v>144</v>
      </c>
      <c r="J21" s="204">
        <v>28.65</v>
      </c>
    </row>
    <row r="22" spans="1:10" s="176" customFormat="1" thickBot="1" x14ac:dyDescent="0.25">
      <c r="A22" s="203"/>
      <c r="B22" s="203"/>
      <c r="C22" s="203"/>
      <c r="D22" s="203"/>
      <c r="E22" s="203" t="s">
        <v>145</v>
      </c>
      <c r="F22" s="204">
        <v>10.01</v>
      </c>
      <c r="G22" s="203"/>
      <c r="H22" s="262" t="s">
        <v>146</v>
      </c>
      <c r="I22" s="262"/>
      <c r="J22" s="204">
        <v>47.78</v>
      </c>
    </row>
    <row r="23" spans="1:10" s="176" customFormat="1" ht="0.95" customHeight="1" thickTop="1" x14ac:dyDescent="0.2">
      <c r="A23" s="205"/>
      <c r="B23" s="205"/>
      <c r="C23" s="205"/>
      <c r="D23" s="205"/>
      <c r="E23" s="205"/>
      <c r="F23" s="205"/>
      <c r="G23" s="205"/>
      <c r="H23" s="205"/>
      <c r="I23" s="205"/>
      <c r="J23" s="205"/>
    </row>
    <row r="24" spans="1:10" s="176" customFormat="1" ht="18" customHeight="1" x14ac:dyDescent="0.2">
      <c r="A24" s="190" t="s">
        <v>75</v>
      </c>
      <c r="B24" s="191" t="s">
        <v>23</v>
      </c>
      <c r="C24" s="190" t="s">
        <v>24</v>
      </c>
      <c r="D24" s="190" t="s">
        <v>25</v>
      </c>
      <c r="E24" s="263" t="s">
        <v>42</v>
      </c>
      <c r="F24" s="263"/>
      <c r="G24" s="192" t="s">
        <v>133</v>
      </c>
      <c r="H24" s="191" t="s">
        <v>134</v>
      </c>
      <c r="I24" s="191" t="s">
        <v>135</v>
      </c>
      <c r="J24" s="191" t="s">
        <v>0</v>
      </c>
    </row>
    <row r="25" spans="1:10" s="176" customFormat="1" ht="36" customHeight="1" x14ac:dyDescent="0.2">
      <c r="A25" s="193" t="s">
        <v>136</v>
      </c>
      <c r="B25" s="194" t="s">
        <v>76</v>
      </c>
      <c r="C25" s="193" t="s">
        <v>62</v>
      </c>
      <c r="D25" s="193" t="s">
        <v>77</v>
      </c>
      <c r="E25" s="264" t="s">
        <v>125</v>
      </c>
      <c r="F25" s="264"/>
      <c r="G25" s="195" t="s">
        <v>78</v>
      </c>
      <c r="H25" s="196">
        <v>1</v>
      </c>
      <c r="I25" s="197">
        <v>18.46</v>
      </c>
      <c r="J25" s="197">
        <v>18.46</v>
      </c>
    </row>
    <row r="26" spans="1:10" s="176" customFormat="1" ht="24" customHeight="1" x14ac:dyDescent="0.2">
      <c r="A26" s="198" t="s">
        <v>137</v>
      </c>
      <c r="B26" s="199" t="s">
        <v>157</v>
      </c>
      <c r="C26" s="198" t="s">
        <v>80</v>
      </c>
      <c r="D26" s="198" t="s">
        <v>158</v>
      </c>
      <c r="E26" s="265" t="s">
        <v>140</v>
      </c>
      <c r="F26" s="265"/>
      <c r="G26" s="200" t="s">
        <v>141</v>
      </c>
      <c r="H26" s="201">
        <v>0.36499999999999999</v>
      </c>
      <c r="I26" s="202">
        <v>23.43</v>
      </c>
      <c r="J26" s="202">
        <v>8.5500000000000007</v>
      </c>
    </row>
    <row r="27" spans="1:10" s="176" customFormat="1" ht="24" customHeight="1" x14ac:dyDescent="0.2">
      <c r="A27" s="198" t="s">
        <v>137</v>
      </c>
      <c r="B27" s="199" t="s">
        <v>138</v>
      </c>
      <c r="C27" s="198" t="s">
        <v>80</v>
      </c>
      <c r="D27" s="198" t="s">
        <v>139</v>
      </c>
      <c r="E27" s="265" t="s">
        <v>140</v>
      </c>
      <c r="F27" s="265"/>
      <c r="G27" s="200" t="s">
        <v>141</v>
      </c>
      <c r="H27" s="201">
        <v>0.152</v>
      </c>
      <c r="I27" s="202">
        <v>16.21</v>
      </c>
      <c r="J27" s="202">
        <v>2.46</v>
      </c>
    </row>
    <row r="28" spans="1:10" s="176" customFormat="1" ht="24" customHeight="1" x14ac:dyDescent="0.2">
      <c r="A28" s="206" t="s">
        <v>152</v>
      </c>
      <c r="B28" s="207" t="s">
        <v>159</v>
      </c>
      <c r="C28" s="206" t="s">
        <v>80</v>
      </c>
      <c r="D28" s="206" t="s">
        <v>160</v>
      </c>
      <c r="E28" s="292" t="s">
        <v>155</v>
      </c>
      <c r="F28" s="292"/>
      <c r="G28" s="208" t="s">
        <v>28</v>
      </c>
      <c r="H28" s="209">
        <v>0.16</v>
      </c>
      <c r="I28" s="210">
        <v>9.7200000000000006</v>
      </c>
      <c r="J28" s="210">
        <v>1.55</v>
      </c>
    </row>
    <row r="29" spans="1:10" s="176" customFormat="1" ht="24" customHeight="1" x14ac:dyDescent="0.2">
      <c r="A29" s="206" t="s">
        <v>152</v>
      </c>
      <c r="B29" s="207" t="s">
        <v>161</v>
      </c>
      <c r="C29" s="206" t="s">
        <v>80</v>
      </c>
      <c r="D29" s="206" t="s">
        <v>162</v>
      </c>
      <c r="E29" s="292" t="s">
        <v>155</v>
      </c>
      <c r="F29" s="292"/>
      <c r="G29" s="208" t="s">
        <v>28</v>
      </c>
      <c r="H29" s="209">
        <v>0.42699999999999999</v>
      </c>
      <c r="I29" s="210">
        <v>13.64</v>
      </c>
      <c r="J29" s="210">
        <v>5.82</v>
      </c>
    </row>
    <row r="30" spans="1:10" s="176" customFormat="1" ht="24" customHeight="1" x14ac:dyDescent="0.2">
      <c r="A30" s="206" t="s">
        <v>152</v>
      </c>
      <c r="B30" s="207" t="s">
        <v>163</v>
      </c>
      <c r="C30" s="206" t="s">
        <v>80</v>
      </c>
      <c r="D30" s="206" t="s">
        <v>164</v>
      </c>
      <c r="E30" s="292" t="s">
        <v>155</v>
      </c>
      <c r="F30" s="292"/>
      <c r="G30" s="208" t="s">
        <v>82</v>
      </c>
      <c r="H30" s="209">
        <v>0.01</v>
      </c>
      <c r="I30" s="210">
        <v>8.43</v>
      </c>
      <c r="J30" s="210">
        <v>0.08</v>
      </c>
    </row>
    <row r="31" spans="1:10" s="176" customFormat="1" ht="14.25" x14ac:dyDescent="0.2">
      <c r="A31" s="203"/>
      <c r="B31" s="203"/>
      <c r="C31" s="203"/>
      <c r="D31" s="203"/>
      <c r="E31" s="203" t="s">
        <v>142</v>
      </c>
      <c r="F31" s="204">
        <v>8.09</v>
      </c>
      <c r="G31" s="203" t="s">
        <v>143</v>
      </c>
      <c r="H31" s="204">
        <v>0</v>
      </c>
      <c r="I31" s="203" t="s">
        <v>144</v>
      </c>
      <c r="J31" s="204">
        <v>8.09</v>
      </c>
    </row>
    <row r="32" spans="1:10" s="176" customFormat="1" thickBot="1" x14ac:dyDescent="0.25">
      <c r="A32" s="203"/>
      <c r="B32" s="203"/>
      <c r="C32" s="203"/>
      <c r="D32" s="203"/>
      <c r="E32" s="203" t="s">
        <v>145</v>
      </c>
      <c r="F32" s="204">
        <v>4.8899999999999997</v>
      </c>
      <c r="G32" s="203"/>
      <c r="H32" s="262" t="s">
        <v>146</v>
      </c>
      <c r="I32" s="262"/>
      <c r="J32" s="204">
        <v>23.35</v>
      </c>
    </row>
    <row r="33" spans="1:10" s="176" customFormat="1" ht="0.95" customHeight="1" thickTop="1" x14ac:dyDescent="0.2">
      <c r="A33" s="205"/>
      <c r="B33" s="205"/>
      <c r="C33" s="205"/>
      <c r="D33" s="205"/>
      <c r="E33" s="205"/>
      <c r="F33" s="205"/>
      <c r="G33" s="205"/>
      <c r="H33" s="205"/>
      <c r="I33" s="205"/>
      <c r="J33" s="205"/>
    </row>
    <row r="34" spans="1:10" s="176" customFormat="1" ht="18" customHeight="1" x14ac:dyDescent="0.2">
      <c r="A34" s="190" t="s">
        <v>83</v>
      </c>
      <c r="B34" s="191" t="s">
        <v>23</v>
      </c>
      <c r="C34" s="190" t="s">
        <v>24</v>
      </c>
      <c r="D34" s="190" t="s">
        <v>25</v>
      </c>
      <c r="E34" s="263" t="s">
        <v>42</v>
      </c>
      <c r="F34" s="263"/>
      <c r="G34" s="192" t="s">
        <v>133</v>
      </c>
      <c r="H34" s="191" t="s">
        <v>134</v>
      </c>
      <c r="I34" s="191" t="s">
        <v>135</v>
      </c>
      <c r="J34" s="191" t="s">
        <v>0</v>
      </c>
    </row>
    <row r="35" spans="1:10" s="176" customFormat="1" ht="24" customHeight="1" x14ac:dyDescent="0.2">
      <c r="A35" s="193" t="s">
        <v>136</v>
      </c>
      <c r="B35" s="194" t="s">
        <v>84</v>
      </c>
      <c r="C35" s="193" t="s">
        <v>62</v>
      </c>
      <c r="D35" s="193" t="s">
        <v>85</v>
      </c>
      <c r="E35" s="264" t="s">
        <v>119</v>
      </c>
      <c r="F35" s="264"/>
      <c r="G35" s="195" t="s">
        <v>71</v>
      </c>
      <c r="H35" s="196">
        <v>1</v>
      </c>
      <c r="I35" s="197">
        <v>92.86</v>
      </c>
      <c r="J35" s="197">
        <v>92.86</v>
      </c>
    </row>
    <row r="36" spans="1:10" s="176" customFormat="1" ht="24" customHeight="1" x14ac:dyDescent="0.2">
      <c r="A36" s="198" t="s">
        <v>137</v>
      </c>
      <c r="B36" s="199" t="s">
        <v>165</v>
      </c>
      <c r="C36" s="198" t="s">
        <v>66</v>
      </c>
      <c r="D36" s="198" t="s">
        <v>166</v>
      </c>
      <c r="E36" s="265" t="s">
        <v>121</v>
      </c>
      <c r="F36" s="265"/>
      <c r="G36" s="200" t="s">
        <v>68</v>
      </c>
      <c r="H36" s="201">
        <v>3</v>
      </c>
      <c r="I36" s="202">
        <v>8.17</v>
      </c>
      <c r="J36" s="202">
        <v>24.51</v>
      </c>
    </row>
    <row r="37" spans="1:10" s="176" customFormat="1" ht="36" customHeight="1" x14ac:dyDescent="0.2">
      <c r="A37" s="198" t="s">
        <v>137</v>
      </c>
      <c r="B37" s="199" t="s">
        <v>167</v>
      </c>
      <c r="C37" s="198" t="s">
        <v>80</v>
      </c>
      <c r="D37" s="198" t="s">
        <v>168</v>
      </c>
      <c r="E37" s="265" t="s">
        <v>119</v>
      </c>
      <c r="F37" s="265"/>
      <c r="G37" s="200" t="s">
        <v>82</v>
      </c>
      <c r="H37" s="201">
        <v>1</v>
      </c>
      <c r="I37" s="202">
        <v>34.96</v>
      </c>
      <c r="J37" s="202">
        <v>34.96</v>
      </c>
    </row>
    <row r="38" spans="1:10" s="176" customFormat="1" ht="36" customHeight="1" x14ac:dyDescent="0.2">
      <c r="A38" s="198" t="s">
        <v>137</v>
      </c>
      <c r="B38" s="199" t="s">
        <v>169</v>
      </c>
      <c r="C38" s="198" t="s">
        <v>80</v>
      </c>
      <c r="D38" s="198" t="s">
        <v>170</v>
      </c>
      <c r="E38" s="265" t="s">
        <v>119</v>
      </c>
      <c r="F38" s="265"/>
      <c r="G38" s="200" t="s">
        <v>68</v>
      </c>
      <c r="H38" s="201">
        <v>9</v>
      </c>
      <c r="I38" s="202">
        <v>3.71</v>
      </c>
      <c r="J38" s="202">
        <v>33.39</v>
      </c>
    </row>
    <row r="39" spans="1:10" s="176" customFormat="1" ht="14.25" x14ac:dyDescent="0.2">
      <c r="A39" s="203"/>
      <c r="B39" s="203"/>
      <c r="C39" s="203"/>
      <c r="D39" s="203"/>
      <c r="E39" s="203" t="s">
        <v>142</v>
      </c>
      <c r="F39" s="204">
        <v>40.42</v>
      </c>
      <c r="G39" s="203" t="s">
        <v>143</v>
      </c>
      <c r="H39" s="204">
        <v>0</v>
      </c>
      <c r="I39" s="203" t="s">
        <v>144</v>
      </c>
      <c r="J39" s="204">
        <v>40.42</v>
      </c>
    </row>
    <row r="40" spans="1:10" s="176" customFormat="1" thickBot="1" x14ac:dyDescent="0.25">
      <c r="A40" s="203"/>
      <c r="B40" s="203"/>
      <c r="C40" s="203"/>
      <c r="D40" s="203"/>
      <c r="E40" s="203" t="s">
        <v>145</v>
      </c>
      <c r="F40" s="204">
        <v>24.62</v>
      </c>
      <c r="G40" s="203"/>
      <c r="H40" s="262" t="s">
        <v>146</v>
      </c>
      <c r="I40" s="262"/>
      <c r="J40" s="204">
        <v>117.48</v>
      </c>
    </row>
    <row r="41" spans="1:10" s="176" customFormat="1" ht="0.95" customHeight="1" thickTop="1" x14ac:dyDescent="0.2">
      <c r="A41" s="205"/>
      <c r="B41" s="205"/>
      <c r="C41" s="205"/>
      <c r="D41" s="205"/>
      <c r="E41" s="205"/>
      <c r="F41" s="205"/>
      <c r="G41" s="205"/>
      <c r="H41" s="205"/>
      <c r="I41" s="205"/>
      <c r="J41" s="205"/>
    </row>
    <row r="42" spans="1:10" s="176" customFormat="1" ht="18" customHeight="1" x14ac:dyDescent="0.2">
      <c r="A42" s="190" t="s">
        <v>98</v>
      </c>
      <c r="B42" s="191" t="s">
        <v>23</v>
      </c>
      <c r="C42" s="190" t="s">
        <v>24</v>
      </c>
      <c r="D42" s="190" t="s">
        <v>25</v>
      </c>
      <c r="E42" s="263" t="s">
        <v>42</v>
      </c>
      <c r="F42" s="263"/>
      <c r="G42" s="192" t="s">
        <v>133</v>
      </c>
      <c r="H42" s="191" t="s">
        <v>134</v>
      </c>
      <c r="I42" s="191" t="s">
        <v>135</v>
      </c>
      <c r="J42" s="191" t="s">
        <v>0</v>
      </c>
    </row>
    <row r="43" spans="1:10" s="176" customFormat="1" ht="24" customHeight="1" x14ac:dyDescent="0.2">
      <c r="A43" s="193" t="s">
        <v>136</v>
      </c>
      <c r="B43" s="194" t="s">
        <v>99</v>
      </c>
      <c r="C43" s="193" t="s">
        <v>62</v>
      </c>
      <c r="D43" s="193" t="s">
        <v>100</v>
      </c>
      <c r="E43" s="264" t="s">
        <v>123</v>
      </c>
      <c r="F43" s="264"/>
      <c r="G43" s="195" t="s">
        <v>71</v>
      </c>
      <c r="H43" s="196">
        <v>1</v>
      </c>
      <c r="I43" s="197">
        <v>8.1</v>
      </c>
      <c r="J43" s="197">
        <v>8.1</v>
      </c>
    </row>
    <row r="44" spans="1:10" s="176" customFormat="1" ht="24" customHeight="1" x14ac:dyDescent="0.2">
      <c r="A44" s="198" t="s">
        <v>137</v>
      </c>
      <c r="B44" s="199" t="s">
        <v>138</v>
      </c>
      <c r="C44" s="198" t="s">
        <v>80</v>
      </c>
      <c r="D44" s="198" t="s">
        <v>139</v>
      </c>
      <c r="E44" s="265" t="s">
        <v>140</v>
      </c>
      <c r="F44" s="265"/>
      <c r="G44" s="200" t="s">
        <v>141</v>
      </c>
      <c r="H44" s="201">
        <v>0.5</v>
      </c>
      <c r="I44" s="202">
        <v>16.21</v>
      </c>
      <c r="J44" s="202">
        <v>8.1</v>
      </c>
    </row>
    <row r="45" spans="1:10" s="176" customFormat="1" ht="14.25" x14ac:dyDescent="0.2">
      <c r="A45" s="203"/>
      <c r="B45" s="203"/>
      <c r="C45" s="203"/>
      <c r="D45" s="203"/>
      <c r="E45" s="203" t="s">
        <v>142</v>
      </c>
      <c r="F45" s="204">
        <v>5.72</v>
      </c>
      <c r="G45" s="203" t="s">
        <v>143</v>
      </c>
      <c r="H45" s="204">
        <v>0</v>
      </c>
      <c r="I45" s="203" t="s">
        <v>144</v>
      </c>
      <c r="J45" s="204">
        <v>5.72</v>
      </c>
    </row>
    <row r="46" spans="1:10" s="176" customFormat="1" ht="14.25" x14ac:dyDescent="0.2">
      <c r="A46" s="203"/>
      <c r="B46" s="203"/>
      <c r="C46" s="203"/>
      <c r="D46" s="203"/>
      <c r="E46" s="203" t="s">
        <v>145</v>
      </c>
      <c r="F46" s="204">
        <v>2.14</v>
      </c>
      <c r="G46" s="203"/>
      <c r="H46" s="262" t="s">
        <v>146</v>
      </c>
      <c r="I46" s="262"/>
      <c r="J46" s="204">
        <v>10.24</v>
      </c>
    </row>
    <row r="47" spans="1:10" customFormat="1" ht="14.25" x14ac:dyDescent="0.2">
      <c r="A47" s="145"/>
      <c r="B47" s="145"/>
      <c r="C47" s="145"/>
      <c r="D47" s="145"/>
      <c r="E47" s="145"/>
      <c r="F47" s="146"/>
      <c r="G47" s="145"/>
      <c r="H47" s="145"/>
      <c r="I47" s="145"/>
      <c r="J47" s="146"/>
    </row>
    <row r="49" spans="4:8" ht="18" x14ac:dyDescent="0.2">
      <c r="D49" s="132"/>
      <c r="E49" s="133"/>
      <c r="F49" s="147"/>
      <c r="G49" s="136"/>
    </row>
    <row r="50" spans="4:8" ht="15.75" x14ac:dyDescent="0.25">
      <c r="D50" s="148" t="s">
        <v>3</v>
      </c>
      <c r="E50" s="149"/>
      <c r="F50" s="149" t="str">
        <f>DADOS!C8</f>
        <v>Eng.ª Civil Flávia Cristina Barbosa</v>
      </c>
      <c r="G50" s="149"/>
      <c r="H50" s="19"/>
    </row>
    <row r="51" spans="4:8" ht="18" x14ac:dyDescent="0.25">
      <c r="D51" s="122"/>
      <c r="E51" s="150"/>
      <c r="F51" s="150" t="str">
        <f>"CREA: "&amp;DADOS!C9</f>
        <v>CREA: MG- 187.842/D</v>
      </c>
      <c r="G51" s="150"/>
      <c r="H51" s="19"/>
    </row>
    <row r="52" spans="4:8" ht="18.75" x14ac:dyDescent="0.2">
      <c r="D52" s="2"/>
      <c r="E52" s="3"/>
      <c r="F52" s="9"/>
      <c r="G52" s="4"/>
    </row>
  </sheetData>
  <mergeCells count="35">
    <mergeCell ref="H22:I22"/>
    <mergeCell ref="E24:F24"/>
    <mergeCell ref="H32:I32"/>
    <mergeCell ref="E34:F34"/>
    <mergeCell ref="E18:F18"/>
    <mergeCell ref="E19:F19"/>
    <mergeCell ref="E20:F20"/>
    <mergeCell ref="E25:F25"/>
    <mergeCell ref="E26:F26"/>
    <mergeCell ref="E27:F27"/>
    <mergeCell ref="E28:F28"/>
    <mergeCell ref="E29:F29"/>
    <mergeCell ref="E30:F30"/>
    <mergeCell ref="A3:C6"/>
    <mergeCell ref="F3:H6"/>
    <mergeCell ref="A1:H2"/>
    <mergeCell ref="A8:J8"/>
    <mergeCell ref="I4:J4"/>
    <mergeCell ref="D4:E6"/>
    <mergeCell ref="D3:E3"/>
    <mergeCell ref="E11:F11"/>
    <mergeCell ref="E12:F12"/>
    <mergeCell ref="E10:F10"/>
    <mergeCell ref="H14:I14"/>
    <mergeCell ref="E17:F17"/>
    <mergeCell ref="E16:F16"/>
    <mergeCell ref="H40:I40"/>
    <mergeCell ref="E42:F42"/>
    <mergeCell ref="H46:I46"/>
    <mergeCell ref="E35:F35"/>
    <mergeCell ref="E43:F43"/>
    <mergeCell ref="E44:F44"/>
    <mergeCell ref="E36:F36"/>
    <mergeCell ref="E37:F37"/>
    <mergeCell ref="E38:F38"/>
  </mergeCells>
  <pageMargins left="0.51181102362204722" right="0.51181102362204722" top="0.78740157480314965" bottom="0.78740157480314965" header="0.31496062992125984" footer="0.31496062992125984"/>
  <pageSetup paperSize="9" scale="60" fitToHeight="2000" orientation="landscape" r:id="rId1"/>
  <headerFooter>
    <oddFooter>Página &amp;P de &amp;N</oddFooter>
  </headerFooter>
  <rowBreaks count="1" manualBreakCount="1">
    <brk id="40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0"/>
  <sheetViews>
    <sheetView view="pageBreakPreview" zoomScale="70" zoomScaleNormal="70" zoomScaleSheetLayoutView="70" workbookViewId="0">
      <selection activeCell="A12" sqref="A12:XFD12"/>
    </sheetView>
  </sheetViews>
  <sheetFormatPr defaultColWidth="9" defaultRowHeight="15" x14ac:dyDescent="0.2"/>
  <cols>
    <col min="1" max="1" width="18" style="1" customWidth="1"/>
    <col min="2" max="2" width="15.875" style="1" customWidth="1"/>
    <col min="3" max="3" width="78.375" style="1" customWidth="1"/>
    <col min="4" max="4" width="23.625" style="1" customWidth="1"/>
    <col min="5" max="5" width="12.375" style="1" customWidth="1"/>
    <col min="6" max="6" width="18.625" style="1" customWidth="1"/>
    <col min="7" max="7" width="15" style="1" bestFit="1" customWidth="1"/>
    <col min="8" max="8" width="24.25" style="1" bestFit="1" customWidth="1"/>
    <col min="9" max="9" width="21.125" style="1" bestFit="1" customWidth="1"/>
    <col min="10" max="10" width="19.5" style="1" customWidth="1"/>
    <col min="11" max="16384" width="9" style="1"/>
  </cols>
  <sheetData>
    <row r="1" spans="1:10" s="40" customFormat="1" ht="22.9" customHeight="1" thickBot="1" x14ac:dyDescent="0.3">
      <c r="A1" s="229" t="s">
        <v>54</v>
      </c>
      <c r="B1" s="229"/>
      <c r="C1" s="229"/>
      <c r="D1" s="229"/>
      <c r="E1" s="229"/>
      <c r="F1" s="229"/>
      <c r="G1" s="229"/>
      <c r="H1" s="230"/>
      <c r="I1" s="52" t="s">
        <v>1</v>
      </c>
      <c r="J1" s="54" t="str">
        <f>DADOS!C2</f>
        <v>R00</v>
      </c>
    </row>
    <row r="2" spans="1:10" s="41" customFormat="1" ht="22.9" customHeight="1" thickBot="1" x14ac:dyDescent="0.25">
      <c r="A2" s="231"/>
      <c r="B2" s="231"/>
      <c r="C2" s="231"/>
      <c r="D2" s="231"/>
      <c r="E2" s="231"/>
      <c r="F2" s="231"/>
      <c r="G2" s="231"/>
      <c r="H2" s="232"/>
      <c r="I2" s="53" t="s">
        <v>11</v>
      </c>
      <c r="J2" s="115">
        <f ca="1">DADOS!C4</f>
        <v>44692</v>
      </c>
    </row>
    <row r="3" spans="1:10" s="41" customFormat="1" ht="21" customHeight="1" x14ac:dyDescent="0.2">
      <c r="A3" s="233" t="s">
        <v>12</v>
      </c>
      <c r="B3" s="234"/>
      <c r="C3" s="259" t="s">
        <v>13</v>
      </c>
      <c r="D3" s="260"/>
      <c r="E3" s="261"/>
      <c r="F3" s="239" t="s">
        <v>10</v>
      </c>
      <c r="G3" s="233"/>
      <c r="H3" s="234"/>
      <c r="I3" s="48" t="s">
        <v>14</v>
      </c>
      <c r="J3" s="42"/>
    </row>
    <row r="4" spans="1:10" s="41" customFormat="1" ht="55.5" customHeight="1" thickBot="1" x14ac:dyDescent="0.25">
      <c r="A4" s="235"/>
      <c r="B4" s="236"/>
      <c r="C4" s="295" t="str">
        <f>DADOS!C3</f>
        <v>PROJETO DE ADEQUAÇÃO VISUAL PARA PREVENÇÃO E COMBATE A INCÊNDIO DAS EDIFICAÇÕES PÚBLICAS DE POUSO ALEGRE</v>
      </c>
      <c r="D4" s="296"/>
      <c r="E4" s="297"/>
      <c r="F4" s="240"/>
      <c r="G4" s="235"/>
      <c r="H4" s="236"/>
      <c r="I4" s="293" t="str">
        <f>DADOS!C7</f>
        <v>SINAPI - 03/2022 - Minas Gerais
SETOP - 03/2022 - Minas Gerais</v>
      </c>
      <c r="J4" s="294"/>
    </row>
    <row r="5" spans="1:10" s="41" customFormat="1" ht="21" customHeight="1" thickBot="1" x14ac:dyDescent="0.25">
      <c r="A5" s="235"/>
      <c r="B5" s="236"/>
      <c r="C5" s="295"/>
      <c r="D5" s="296"/>
      <c r="E5" s="297"/>
      <c r="F5" s="240"/>
      <c r="G5" s="235"/>
      <c r="H5" s="236"/>
      <c r="I5" s="81" t="s">
        <v>15</v>
      </c>
      <c r="J5" s="86">
        <f>DADOS!C5</f>
        <v>0.26519999999999999</v>
      </c>
    </row>
    <row r="6" spans="1:10" s="41" customFormat="1" ht="20.45" customHeight="1" thickBot="1" x14ac:dyDescent="0.25">
      <c r="A6" s="237"/>
      <c r="B6" s="238"/>
      <c r="C6" s="256"/>
      <c r="D6" s="257"/>
      <c r="E6" s="258"/>
      <c r="F6" s="241"/>
      <c r="G6" s="237"/>
      <c r="H6" s="238"/>
      <c r="I6" s="82" t="s">
        <v>16</v>
      </c>
      <c r="J6" s="86">
        <f>DADOS!C6</f>
        <v>0.20519999999999999</v>
      </c>
    </row>
    <row r="7" spans="1:10" s="41" customFormat="1" ht="7.9" customHeight="1" thickBot="1" x14ac:dyDescent="0.25">
      <c r="A7" s="102"/>
      <c r="B7" s="102"/>
      <c r="C7" s="110"/>
      <c r="D7" s="110"/>
      <c r="E7" s="110"/>
      <c r="F7" s="102"/>
      <c r="G7" s="102"/>
      <c r="H7" s="102"/>
      <c r="I7" s="90"/>
      <c r="J7" s="86"/>
    </row>
    <row r="8" spans="1:10" s="41" customFormat="1" ht="22.15" customHeight="1" thickBot="1" x14ac:dyDescent="0.25">
      <c r="A8" s="244" t="str">
        <f>A1&amp;" DE PROJETO EXECUTIVO - "&amp;C4</f>
        <v>CURVA ABC DE SERVIÇOS DE PROJETO EXECUTIVO - PROJETO DE ADEQUAÇÃO VISUAL PARA PREVENÇÃO E COMBATE A INCÊNDIO DAS EDIFICAÇÕES PÚBLICAS DE POUSO ALEGRE</v>
      </c>
      <c r="B8" s="244"/>
      <c r="C8" s="244"/>
      <c r="D8" s="244"/>
      <c r="E8" s="244"/>
      <c r="F8" s="244"/>
      <c r="G8" s="244"/>
      <c r="H8" s="244"/>
      <c r="I8" s="244"/>
      <c r="J8" s="244"/>
    </row>
    <row r="9" spans="1:10" s="43" customFormat="1" ht="7.9" customHeight="1" thickBot="1" x14ac:dyDescent="0.3">
      <c r="A9" s="298"/>
      <c r="B9" s="299"/>
      <c r="C9" s="299"/>
      <c r="D9" s="299"/>
      <c r="E9" s="299"/>
      <c r="F9" s="299"/>
      <c r="G9" s="299"/>
      <c r="H9" s="299"/>
      <c r="I9" s="299"/>
      <c r="J9" s="299"/>
    </row>
    <row r="10" spans="1:10" s="43" customFormat="1" ht="38.450000000000003" customHeight="1" thickBot="1" x14ac:dyDescent="0.3">
      <c r="A10" s="87" t="s">
        <v>23</v>
      </c>
      <c r="B10" s="85" t="s">
        <v>24</v>
      </c>
      <c r="C10" s="85" t="s">
        <v>25</v>
      </c>
      <c r="D10" s="85" t="s">
        <v>42</v>
      </c>
      <c r="E10" s="85" t="s">
        <v>52</v>
      </c>
      <c r="F10" s="85" t="s">
        <v>51</v>
      </c>
      <c r="G10" s="85" t="s">
        <v>53</v>
      </c>
      <c r="H10" s="85" t="s">
        <v>0</v>
      </c>
      <c r="I10" s="85" t="s">
        <v>27</v>
      </c>
      <c r="J10" s="88" t="s">
        <v>43</v>
      </c>
    </row>
    <row r="11" spans="1:10" s="162" customFormat="1" ht="7.9" customHeight="1" x14ac:dyDescent="0.25">
      <c r="A11" s="298"/>
      <c r="B11" s="299"/>
      <c r="C11" s="299"/>
      <c r="D11" s="299"/>
      <c r="E11" s="299"/>
      <c r="F11" s="299"/>
      <c r="G11" s="299"/>
      <c r="H11" s="299"/>
      <c r="I11" s="299"/>
      <c r="J11" s="299"/>
    </row>
    <row r="12" spans="1:10" s="164" customFormat="1" ht="60" x14ac:dyDescent="0.2">
      <c r="A12" s="165" t="s">
        <v>84</v>
      </c>
      <c r="B12" s="186" t="s">
        <v>62</v>
      </c>
      <c r="C12" s="186" t="s">
        <v>85</v>
      </c>
      <c r="D12" s="186" t="s">
        <v>119</v>
      </c>
      <c r="E12" s="166" t="s">
        <v>71</v>
      </c>
      <c r="F12" s="165" t="s">
        <v>222</v>
      </c>
      <c r="G12" s="165" t="s">
        <v>223</v>
      </c>
      <c r="H12" s="165" t="s">
        <v>224</v>
      </c>
      <c r="I12" s="165" t="s">
        <v>294</v>
      </c>
      <c r="J12" s="165" t="s">
        <v>294</v>
      </c>
    </row>
    <row r="13" spans="1:10" s="164" customFormat="1" ht="60" x14ac:dyDescent="0.2">
      <c r="A13" s="165" t="s">
        <v>79</v>
      </c>
      <c r="B13" s="186" t="s">
        <v>80</v>
      </c>
      <c r="C13" s="186" t="s">
        <v>81</v>
      </c>
      <c r="D13" s="186" t="s">
        <v>119</v>
      </c>
      <c r="E13" s="166" t="s">
        <v>82</v>
      </c>
      <c r="F13" s="165" t="s">
        <v>222</v>
      </c>
      <c r="G13" s="165" t="s">
        <v>225</v>
      </c>
      <c r="H13" s="165" t="s">
        <v>226</v>
      </c>
      <c r="I13" s="165" t="s">
        <v>295</v>
      </c>
      <c r="J13" s="165" t="s">
        <v>296</v>
      </c>
    </row>
    <row r="14" spans="1:10" s="164" customFormat="1" x14ac:dyDescent="0.2">
      <c r="A14" s="169" t="s">
        <v>69</v>
      </c>
      <c r="B14" s="168" t="s">
        <v>62</v>
      </c>
      <c r="C14" s="168" t="s">
        <v>70</v>
      </c>
      <c r="D14" s="168" t="s">
        <v>120</v>
      </c>
      <c r="E14" s="170" t="s">
        <v>71</v>
      </c>
      <c r="F14" s="169" t="s">
        <v>227</v>
      </c>
      <c r="G14" s="169" t="s">
        <v>228</v>
      </c>
      <c r="H14" s="169" t="s">
        <v>229</v>
      </c>
      <c r="I14" s="169" t="s">
        <v>297</v>
      </c>
      <c r="J14" s="169" t="s">
        <v>298</v>
      </c>
    </row>
    <row r="15" spans="1:10" s="164" customFormat="1" ht="30" x14ac:dyDescent="0.2">
      <c r="A15" s="169" t="s">
        <v>96</v>
      </c>
      <c r="B15" s="168" t="s">
        <v>62</v>
      </c>
      <c r="C15" s="168" t="s">
        <v>97</v>
      </c>
      <c r="D15" s="168" t="s">
        <v>122</v>
      </c>
      <c r="E15" s="170" t="s">
        <v>71</v>
      </c>
      <c r="F15" s="169" t="s">
        <v>230</v>
      </c>
      <c r="G15" s="169" t="s">
        <v>231</v>
      </c>
      <c r="H15" s="169" t="s">
        <v>232</v>
      </c>
      <c r="I15" s="169" t="s">
        <v>299</v>
      </c>
      <c r="J15" s="169" t="s">
        <v>300</v>
      </c>
    </row>
    <row r="16" spans="1:10" s="164" customFormat="1" ht="30" x14ac:dyDescent="0.2">
      <c r="A16" s="165" t="s">
        <v>61</v>
      </c>
      <c r="B16" s="186" t="s">
        <v>62</v>
      </c>
      <c r="C16" s="186" t="s">
        <v>63</v>
      </c>
      <c r="D16" s="186" t="s">
        <v>123</v>
      </c>
      <c r="E16" s="166" t="s">
        <v>64</v>
      </c>
      <c r="F16" s="165" t="s">
        <v>233</v>
      </c>
      <c r="G16" s="165" t="s">
        <v>234</v>
      </c>
      <c r="H16" s="165" t="s">
        <v>235</v>
      </c>
      <c r="I16" s="165" t="s">
        <v>236</v>
      </c>
      <c r="J16" s="165" t="s">
        <v>301</v>
      </c>
    </row>
    <row r="17" spans="1:10" s="164" customFormat="1" x14ac:dyDescent="0.2">
      <c r="A17" s="165" t="s">
        <v>73</v>
      </c>
      <c r="B17" s="186" t="s">
        <v>62</v>
      </c>
      <c r="C17" s="186" t="s">
        <v>74</v>
      </c>
      <c r="D17" s="186" t="s">
        <v>124</v>
      </c>
      <c r="E17" s="166" t="s">
        <v>71</v>
      </c>
      <c r="F17" s="165" t="s">
        <v>227</v>
      </c>
      <c r="G17" s="165" t="s">
        <v>237</v>
      </c>
      <c r="H17" s="165" t="s">
        <v>238</v>
      </c>
      <c r="I17" s="165" t="s">
        <v>239</v>
      </c>
      <c r="J17" s="165" t="s">
        <v>302</v>
      </c>
    </row>
    <row r="18" spans="1:10" s="164" customFormat="1" ht="30" x14ac:dyDescent="0.2">
      <c r="A18" s="169" t="s">
        <v>88</v>
      </c>
      <c r="B18" s="168" t="s">
        <v>62</v>
      </c>
      <c r="C18" s="168" t="s">
        <v>89</v>
      </c>
      <c r="D18" s="168" t="s">
        <v>122</v>
      </c>
      <c r="E18" s="170" t="s">
        <v>82</v>
      </c>
      <c r="F18" s="169" t="s">
        <v>233</v>
      </c>
      <c r="G18" s="169" t="s">
        <v>303</v>
      </c>
      <c r="H18" s="169" t="s">
        <v>304</v>
      </c>
      <c r="I18" s="169" t="s">
        <v>305</v>
      </c>
      <c r="J18" s="169" t="s">
        <v>306</v>
      </c>
    </row>
    <row r="19" spans="1:10" s="164" customFormat="1" x14ac:dyDescent="0.2">
      <c r="A19" s="165" t="s">
        <v>94</v>
      </c>
      <c r="B19" s="186" t="s">
        <v>66</v>
      </c>
      <c r="C19" s="186" t="s">
        <v>95</v>
      </c>
      <c r="D19" s="186" t="s">
        <v>121</v>
      </c>
      <c r="E19" s="166" t="s">
        <v>71</v>
      </c>
      <c r="F19" s="165" t="s">
        <v>230</v>
      </c>
      <c r="G19" s="165" t="s">
        <v>240</v>
      </c>
      <c r="H19" s="165" t="s">
        <v>241</v>
      </c>
      <c r="I19" s="165" t="s">
        <v>242</v>
      </c>
      <c r="J19" s="165" t="s">
        <v>307</v>
      </c>
    </row>
    <row r="20" spans="1:10" s="164" customFormat="1" ht="30" x14ac:dyDescent="0.2">
      <c r="A20" s="165" t="s">
        <v>92</v>
      </c>
      <c r="B20" s="186" t="s">
        <v>66</v>
      </c>
      <c r="C20" s="186" t="s">
        <v>93</v>
      </c>
      <c r="D20" s="186" t="s">
        <v>121</v>
      </c>
      <c r="E20" s="166" t="s">
        <v>71</v>
      </c>
      <c r="F20" s="165" t="s">
        <v>243</v>
      </c>
      <c r="G20" s="165" t="s">
        <v>244</v>
      </c>
      <c r="H20" s="165" t="s">
        <v>245</v>
      </c>
      <c r="I20" s="165" t="s">
        <v>246</v>
      </c>
      <c r="J20" s="165" t="s">
        <v>308</v>
      </c>
    </row>
    <row r="21" spans="1:10" s="164" customFormat="1" x14ac:dyDescent="0.2">
      <c r="A21" s="165" t="s">
        <v>90</v>
      </c>
      <c r="B21" s="186" t="s">
        <v>66</v>
      </c>
      <c r="C21" s="186" t="s">
        <v>91</v>
      </c>
      <c r="D21" s="186" t="s">
        <v>121</v>
      </c>
      <c r="E21" s="166" t="s">
        <v>71</v>
      </c>
      <c r="F21" s="165" t="s">
        <v>247</v>
      </c>
      <c r="G21" s="165" t="s">
        <v>248</v>
      </c>
      <c r="H21" s="165" t="s">
        <v>249</v>
      </c>
      <c r="I21" s="165" t="s">
        <v>250</v>
      </c>
      <c r="J21" s="165" t="s">
        <v>309</v>
      </c>
    </row>
    <row r="22" spans="1:10" s="164" customFormat="1" x14ac:dyDescent="0.2">
      <c r="A22" s="165" t="s">
        <v>86</v>
      </c>
      <c r="B22" s="186" t="s">
        <v>66</v>
      </c>
      <c r="C22" s="186" t="s">
        <v>87</v>
      </c>
      <c r="D22" s="186" t="s">
        <v>121</v>
      </c>
      <c r="E22" s="166" t="s">
        <v>71</v>
      </c>
      <c r="F22" s="165" t="s">
        <v>227</v>
      </c>
      <c r="G22" s="165" t="s">
        <v>251</v>
      </c>
      <c r="H22" s="165" t="s">
        <v>252</v>
      </c>
      <c r="I22" s="165" t="s">
        <v>310</v>
      </c>
      <c r="J22" s="165" t="s">
        <v>311</v>
      </c>
    </row>
    <row r="23" spans="1:10" s="164" customFormat="1" ht="30" x14ac:dyDescent="0.2">
      <c r="A23" s="165" t="s">
        <v>99</v>
      </c>
      <c r="B23" s="186" t="s">
        <v>62</v>
      </c>
      <c r="C23" s="186" t="s">
        <v>100</v>
      </c>
      <c r="D23" s="186" t="s">
        <v>123</v>
      </c>
      <c r="E23" s="166" t="s">
        <v>71</v>
      </c>
      <c r="F23" s="165" t="s">
        <v>253</v>
      </c>
      <c r="G23" s="165" t="s">
        <v>254</v>
      </c>
      <c r="H23" s="165" t="s">
        <v>255</v>
      </c>
      <c r="I23" s="165" t="s">
        <v>256</v>
      </c>
      <c r="J23" s="165" t="s">
        <v>312</v>
      </c>
    </row>
    <row r="24" spans="1:10" s="164" customFormat="1" ht="30" x14ac:dyDescent="0.2">
      <c r="A24" s="165" t="s">
        <v>76</v>
      </c>
      <c r="B24" s="186" t="s">
        <v>62</v>
      </c>
      <c r="C24" s="186" t="s">
        <v>77</v>
      </c>
      <c r="D24" s="186" t="s">
        <v>125</v>
      </c>
      <c r="E24" s="166" t="s">
        <v>78</v>
      </c>
      <c r="F24" s="165" t="s">
        <v>227</v>
      </c>
      <c r="G24" s="165" t="s">
        <v>257</v>
      </c>
      <c r="H24" s="165" t="s">
        <v>258</v>
      </c>
      <c r="I24" s="165" t="s">
        <v>259</v>
      </c>
      <c r="J24" s="165" t="s">
        <v>313</v>
      </c>
    </row>
    <row r="25" spans="1:10" s="164" customFormat="1" x14ac:dyDescent="0.2">
      <c r="A25" s="165" t="s">
        <v>65</v>
      </c>
      <c r="B25" s="186" t="s">
        <v>66</v>
      </c>
      <c r="C25" s="186" t="s">
        <v>67</v>
      </c>
      <c r="D25" s="186" t="s">
        <v>121</v>
      </c>
      <c r="E25" s="166" t="s">
        <v>68</v>
      </c>
      <c r="F25" s="165" t="s">
        <v>260</v>
      </c>
      <c r="G25" s="165" t="s">
        <v>261</v>
      </c>
      <c r="H25" s="165" t="s">
        <v>262</v>
      </c>
      <c r="I25" s="165" t="s">
        <v>263</v>
      </c>
      <c r="J25" s="165" t="s">
        <v>314</v>
      </c>
    </row>
    <row r="26" spans="1:10" s="164" customFormat="1" ht="30" x14ac:dyDescent="0.2">
      <c r="A26" s="169" t="s">
        <v>104</v>
      </c>
      <c r="B26" s="168" t="s">
        <v>62</v>
      </c>
      <c r="C26" s="168" t="s">
        <v>212</v>
      </c>
      <c r="D26" s="168" t="s">
        <v>122</v>
      </c>
      <c r="E26" s="170" t="s">
        <v>71</v>
      </c>
      <c r="F26" s="169" t="s">
        <v>126</v>
      </c>
      <c r="G26" s="169" t="s">
        <v>264</v>
      </c>
      <c r="H26" s="169" t="s">
        <v>265</v>
      </c>
      <c r="I26" s="169" t="s">
        <v>266</v>
      </c>
      <c r="J26" s="169" t="s">
        <v>315</v>
      </c>
    </row>
    <row r="27" spans="1:10" s="164" customFormat="1" ht="30" x14ac:dyDescent="0.2">
      <c r="A27" s="169" t="s">
        <v>108</v>
      </c>
      <c r="B27" s="168" t="s">
        <v>62</v>
      </c>
      <c r="C27" s="168" t="s">
        <v>109</v>
      </c>
      <c r="D27" s="168" t="s">
        <v>122</v>
      </c>
      <c r="E27" s="170" t="s">
        <v>71</v>
      </c>
      <c r="F27" s="169" t="s">
        <v>126</v>
      </c>
      <c r="G27" s="169" t="s">
        <v>316</v>
      </c>
      <c r="H27" s="169" t="s">
        <v>317</v>
      </c>
      <c r="I27" s="169" t="s">
        <v>318</v>
      </c>
      <c r="J27" s="169" t="s">
        <v>267</v>
      </c>
    </row>
    <row r="28" spans="1:10" s="164" customFormat="1" ht="30" x14ac:dyDescent="0.2">
      <c r="A28" s="169" t="s">
        <v>110</v>
      </c>
      <c r="B28" s="168" t="s">
        <v>62</v>
      </c>
      <c r="C28" s="168" t="s">
        <v>319</v>
      </c>
      <c r="D28" s="168" t="s">
        <v>122</v>
      </c>
      <c r="E28" s="170" t="s">
        <v>71</v>
      </c>
      <c r="F28" s="169" t="s">
        <v>268</v>
      </c>
      <c r="G28" s="169" t="s">
        <v>269</v>
      </c>
      <c r="H28" s="169" t="s">
        <v>269</v>
      </c>
      <c r="I28" s="169" t="s">
        <v>127</v>
      </c>
      <c r="J28" s="169" t="s">
        <v>128</v>
      </c>
    </row>
    <row r="29" spans="1:10" s="164" customFormat="1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</row>
    <row r="30" spans="1:10" s="164" customFormat="1" ht="15.75" x14ac:dyDescent="0.2">
      <c r="A30" s="225"/>
      <c r="B30" s="225"/>
      <c r="C30" s="225"/>
      <c r="D30" s="184"/>
      <c r="E30" s="179"/>
      <c r="H30" s="226" t="s">
        <v>116</v>
      </c>
      <c r="I30" s="225"/>
      <c r="J30" s="185">
        <v>75262.820000000007</v>
      </c>
    </row>
    <row r="31" spans="1:10" s="164" customFormat="1" ht="15.75" x14ac:dyDescent="0.2">
      <c r="A31" s="225"/>
      <c r="B31" s="225"/>
      <c r="C31" s="225"/>
      <c r="D31" s="184"/>
      <c r="E31" s="179"/>
      <c r="H31" s="226" t="s">
        <v>117</v>
      </c>
      <c r="I31" s="225"/>
      <c r="J31" s="185">
        <v>19024.53</v>
      </c>
    </row>
    <row r="32" spans="1:10" s="164" customFormat="1" ht="15.75" x14ac:dyDescent="0.2">
      <c r="A32" s="225"/>
      <c r="B32" s="225"/>
      <c r="C32" s="225"/>
      <c r="D32" s="184"/>
      <c r="E32" s="179"/>
      <c r="H32" s="226" t="s">
        <v>118</v>
      </c>
      <c r="I32" s="225"/>
      <c r="J32" s="185">
        <v>94287.35</v>
      </c>
    </row>
    <row r="33" spans="3:8" x14ac:dyDescent="0.2">
      <c r="F33" s="128"/>
      <c r="G33" s="128"/>
      <c r="H33" s="128"/>
    </row>
    <row r="34" spans="3:8" x14ac:dyDescent="0.2">
      <c r="F34" s="128"/>
      <c r="G34" s="128"/>
      <c r="H34" s="128"/>
    </row>
    <row r="35" spans="3:8" x14ac:dyDescent="0.2">
      <c r="F35" s="128"/>
      <c r="G35" s="128"/>
      <c r="H35" s="128"/>
    </row>
    <row r="36" spans="3:8" x14ac:dyDescent="0.2">
      <c r="F36" s="128"/>
      <c r="G36" s="128"/>
      <c r="H36" s="128"/>
    </row>
    <row r="37" spans="3:8" x14ac:dyDescent="0.2">
      <c r="F37" s="128"/>
      <c r="G37" s="128"/>
      <c r="H37" s="128"/>
    </row>
    <row r="38" spans="3:8" ht="18" x14ac:dyDescent="0.2">
      <c r="D38" s="132"/>
      <c r="E38" s="133"/>
      <c r="F38" s="135"/>
      <c r="G38" s="136"/>
    </row>
    <row r="39" spans="3:8" ht="15.75" x14ac:dyDescent="0.2">
      <c r="C39" s="15" t="s">
        <v>3</v>
      </c>
      <c r="D39" s="227" t="str">
        <f>DADOS!C8</f>
        <v>Eng.ª Civil Flávia Cristina Barbosa</v>
      </c>
      <c r="E39" s="227"/>
      <c r="F39" s="227"/>
      <c r="G39" s="227"/>
      <c r="H39" s="19"/>
    </row>
    <row r="40" spans="3:8" ht="15.75" x14ac:dyDescent="0.2">
      <c r="C40" s="17"/>
      <c r="D40" s="228" t="str">
        <f>"CREA: "&amp;DADOS!C9</f>
        <v>CREA: MG- 187.842/D</v>
      </c>
      <c r="E40" s="228"/>
      <c r="F40" s="228"/>
      <c r="G40" s="228"/>
      <c r="H40" s="19"/>
    </row>
  </sheetData>
  <mergeCells count="17">
    <mergeCell ref="A1:H2"/>
    <mergeCell ref="C3:E3"/>
    <mergeCell ref="C4:E6"/>
    <mergeCell ref="A8:J8"/>
    <mergeCell ref="D39:G39"/>
    <mergeCell ref="A9:J9"/>
    <mergeCell ref="A30:C30"/>
    <mergeCell ref="A31:C31"/>
    <mergeCell ref="A11:J11"/>
    <mergeCell ref="D40:G40"/>
    <mergeCell ref="F3:H6"/>
    <mergeCell ref="I4:J4"/>
    <mergeCell ref="A3:B6"/>
    <mergeCell ref="H30:I30"/>
    <mergeCell ref="H31:I31"/>
    <mergeCell ref="A32:C32"/>
    <mergeCell ref="H32:I32"/>
  </mergeCells>
  <pageMargins left="0.51181102362204722" right="0.51181102362204722" top="0.78740157480314965" bottom="0.78740157480314965" header="0.31496062992125984" footer="0.31496062992125984"/>
  <pageSetup paperSize="9" scale="50" fitToHeight="0" orientation="landscape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CDED1-F540-4DB7-847F-CA26FA678D2C}">
  <sheetPr>
    <pageSetUpPr fitToPage="1"/>
  </sheetPr>
  <dimension ref="A1:J29"/>
  <sheetViews>
    <sheetView tabSelected="1" view="pageBreakPreview" zoomScale="80" zoomScaleNormal="70" zoomScaleSheetLayoutView="80" workbookViewId="0">
      <selection activeCell="J13" sqref="J13"/>
    </sheetView>
  </sheetViews>
  <sheetFormatPr defaultColWidth="8.75" defaultRowHeight="14.25" x14ac:dyDescent="0.2"/>
  <cols>
    <col min="1" max="1" width="20.75" style="28" customWidth="1"/>
    <col min="2" max="2" width="61.5" style="28" customWidth="1"/>
    <col min="3" max="6" width="20.75" style="28" customWidth="1"/>
    <col min="7" max="16384" width="8.75" style="28"/>
  </cols>
  <sheetData>
    <row r="1" spans="1:10" s="40" customFormat="1" ht="16.149999999999999" customHeight="1" thickBot="1" x14ac:dyDescent="0.3">
      <c r="A1" s="254" t="s">
        <v>56</v>
      </c>
      <c r="B1" s="229"/>
      <c r="C1" s="229"/>
      <c r="D1" s="230"/>
      <c r="E1" s="52" t="s">
        <v>1</v>
      </c>
      <c r="F1" s="83" t="str">
        <f>DADOS!C2</f>
        <v>R00</v>
      </c>
    </row>
    <row r="2" spans="1:10" s="41" customFormat="1" ht="18.75" thickBot="1" x14ac:dyDescent="0.25">
      <c r="A2" s="255"/>
      <c r="B2" s="231"/>
      <c r="C2" s="231"/>
      <c r="D2" s="232"/>
      <c r="E2" s="53" t="s">
        <v>11</v>
      </c>
      <c r="F2" s="116">
        <f ca="1">DADOS!C4</f>
        <v>44692</v>
      </c>
    </row>
    <row r="3" spans="1:10" s="41" customFormat="1" ht="18" customHeight="1" x14ac:dyDescent="0.2">
      <c r="A3" s="314" t="s">
        <v>12</v>
      </c>
      <c r="B3" s="151" t="s">
        <v>13</v>
      </c>
      <c r="C3" s="239" t="s">
        <v>10</v>
      </c>
      <c r="D3" s="234"/>
      <c r="E3" s="48" t="s">
        <v>14</v>
      </c>
      <c r="F3" s="80"/>
    </row>
    <row r="4" spans="1:10" s="41" customFormat="1" ht="55.5" customHeight="1" thickBot="1" x14ac:dyDescent="0.25">
      <c r="A4" s="315"/>
      <c r="B4" s="305" t="str">
        <f>DADOS!C3</f>
        <v>PROJETO DE ADEQUAÇÃO VISUAL PARA PREVENÇÃO E COMBATE A INCÊNDIO DAS EDIFICAÇÕES PÚBLICAS DE POUSO ALEGRE</v>
      </c>
      <c r="C4" s="240"/>
      <c r="D4" s="236"/>
      <c r="E4" s="293" t="str">
        <f>DADOS!C7</f>
        <v>SINAPI - 03/2022 - Minas Gerais
SETOP - 03/2022 - Minas Gerais</v>
      </c>
      <c r="F4" s="303"/>
    </row>
    <row r="5" spans="1:10" s="41" customFormat="1" ht="21" customHeight="1" thickBot="1" x14ac:dyDescent="0.25">
      <c r="A5" s="315"/>
      <c r="B5" s="305"/>
      <c r="C5" s="240"/>
      <c r="D5" s="236"/>
      <c r="E5" s="81" t="s">
        <v>15</v>
      </c>
      <c r="F5" s="84">
        <f>DADOS!C5</f>
        <v>0.26519999999999999</v>
      </c>
    </row>
    <row r="6" spans="1:10" s="41" customFormat="1" ht="20.45" customHeight="1" thickBot="1" x14ac:dyDescent="0.25">
      <c r="A6" s="316"/>
      <c r="B6" s="306"/>
      <c r="C6" s="241"/>
      <c r="D6" s="238"/>
      <c r="E6" s="82" t="s">
        <v>16</v>
      </c>
      <c r="F6" s="84">
        <f>DADOS!C6</f>
        <v>0.20519999999999999</v>
      </c>
    </row>
    <row r="7" spans="1:10" s="41" customFormat="1" ht="7.9" customHeight="1" thickBot="1" x14ac:dyDescent="0.25">
      <c r="A7" s="101"/>
      <c r="B7" s="112"/>
      <c r="C7" s="112"/>
      <c r="D7" s="79"/>
      <c r="E7" s="79"/>
      <c r="F7" s="97"/>
    </row>
    <row r="8" spans="1:10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J8" s="98"/>
    </row>
    <row r="9" spans="1:10" s="99" customFormat="1" ht="7.9" customHeight="1" thickBot="1" x14ac:dyDescent="0.25">
      <c r="A9" s="300"/>
      <c r="B9" s="301"/>
      <c r="C9" s="301"/>
      <c r="D9" s="301"/>
      <c r="E9" s="301"/>
      <c r="F9" s="302"/>
    </row>
    <row r="10" spans="1:10" s="100" customFormat="1" ht="19.5" customHeight="1" thickBot="1" x14ac:dyDescent="0.25">
      <c r="A10" s="87" t="s">
        <v>22</v>
      </c>
      <c r="B10" s="307" t="s">
        <v>25</v>
      </c>
      <c r="C10" s="308"/>
      <c r="D10" s="85" t="s">
        <v>29</v>
      </c>
      <c r="E10" s="85" t="s">
        <v>30</v>
      </c>
      <c r="F10" s="85" t="s">
        <v>31</v>
      </c>
    </row>
    <row r="11" spans="1:10" s="10" customFormat="1" x14ac:dyDescent="0.2">
      <c r="A11" s="155"/>
      <c r="B11" s="155"/>
      <c r="C11" s="155"/>
      <c r="D11" s="155"/>
      <c r="E11" s="155"/>
      <c r="F11" s="155"/>
    </row>
    <row r="12" spans="1:10" s="176" customFormat="1" ht="15" x14ac:dyDescent="0.2">
      <c r="A12" s="190" t="s">
        <v>22</v>
      </c>
      <c r="B12" s="310" t="s">
        <v>25</v>
      </c>
      <c r="C12" s="311"/>
      <c r="D12" s="191" t="s">
        <v>29</v>
      </c>
      <c r="E12" s="191" t="s">
        <v>30</v>
      </c>
      <c r="F12" s="191" t="s">
        <v>31</v>
      </c>
    </row>
    <row r="13" spans="1:10" s="176" customFormat="1" ht="33.75" customHeight="1" thickBot="1" x14ac:dyDescent="0.25">
      <c r="A13" s="180" t="s">
        <v>58</v>
      </c>
      <c r="B13" s="312" t="s">
        <v>59</v>
      </c>
      <c r="C13" s="313"/>
      <c r="D13" s="181" t="s">
        <v>320</v>
      </c>
      <c r="E13" s="181" t="s">
        <v>121</v>
      </c>
      <c r="F13" s="182" t="s">
        <v>320</v>
      </c>
    </row>
    <row r="14" spans="1:10" s="176" customFormat="1" ht="33.75" customHeight="1" thickTop="1" thickBot="1" x14ac:dyDescent="0.25">
      <c r="A14" s="180" t="s">
        <v>101</v>
      </c>
      <c r="B14" s="312" t="s">
        <v>113</v>
      </c>
      <c r="C14" s="313"/>
      <c r="D14" s="181" t="s">
        <v>321</v>
      </c>
      <c r="E14" s="182" t="s">
        <v>321</v>
      </c>
      <c r="F14" s="181" t="s">
        <v>121</v>
      </c>
    </row>
    <row r="15" spans="1:10" s="176" customFormat="1" ht="33.75" customHeight="1" thickTop="1" thickBot="1" x14ac:dyDescent="0.25">
      <c r="A15" s="180" t="s">
        <v>102</v>
      </c>
      <c r="B15" s="312" t="s">
        <v>103</v>
      </c>
      <c r="C15" s="313"/>
      <c r="D15" s="181" t="s">
        <v>322</v>
      </c>
      <c r="E15" s="182" t="s">
        <v>323</v>
      </c>
      <c r="F15" s="182" t="s">
        <v>323</v>
      </c>
    </row>
    <row r="16" spans="1:10" s="176" customFormat="1" ht="33.75" customHeight="1" thickTop="1" thickBot="1" x14ac:dyDescent="0.25">
      <c r="A16" s="180" t="s">
        <v>111</v>
      </c>
      <c r="B16" s="312" t="s">
        <v>114</v>
      </c>
      <c r="C16" s="313"/>
      <c r="D16" s="181" t="s">
        <v>324</v>
      </c>
      <c r="E16" s="182" t="s">
        <v>325</v>
      </c>
      <c r="F16" s="182" t="s">
        <v>325</v>
      </c>
    </row>
    <row r="17" spans="1:6" s="176" customFormat="1" ht="33.75" customHeight="1" thickTop="1" thickBot="1" x14ac:dyDescent="0.25">
      <c r="A17" s="180" t="s">
        <v>112</v>
      </c>
      <c r="B17" s="312" t="s">
        <v>115</v>
      </c>
      <c r="C17" s="313"/>
      <c r="D17" s="181" t="s">
        <v>326</v>
      </c>
      <c r="E17" s="182" t="s">
        <v>327</v>
      </c>
      <c r="F17" s="182" t="s">
        <v>327</v>
      </c>
    </row>
    <row r="18" spans="1:6" s="176" customFormat="1" ht="33.75" customHeight="1" thickTop="1" x14ac:dyDescent="0.2">
      <c r="A18" s="309" t="s">
        <v>129</v>
      </c>
      <c r="B18" s="309"/>
      <c r="C18" s="183"/>
      <c r="E18" s="27" t="s">
        <v>328</v>
      </c>
      <c r="F18" s="27" t="s">
        <v>221</v>
      </c>
    </row>
    <row r="19" spans="1:6" s="176" customFormat="1" ht="33.75" customHeight="1" x14ac:dyDescent="0.2">
      <c r="A19" s="309" t="s">
        <v>130</v>
      </c>
      <c r="B19" s="309"/>
      <c r="C19" s="183"/>
      <c r="E19" s="211">
        <v>46691.56</v>
      </c>
      <c r="F19" s="211">
        <v>47595.79</v>
      </c>
    </row>
    <row r="20" spans="1:6" s="176" customFormat="1" ht="33.75" customHeight="1" x14ac:dyDescent="0.2">
      <c r="A20" s="309" t="s">
        <v>131</v>
      </c>
      <c r="B20" s="309"/>
      <c r="C20" s="183"/>
      <c r="E20" s="27" t="s">
        <v>328</v>
      </c>
      <c r="F20" s="27" t="s">
        <v>329</v>
      </c>
    </row>
    <row r="21" spans="1:6" s="176" customFormat="1" ht="33.75" customHeight="1" x14ac:dyDescent="0.2">
      <c r="A21" s="309" t="s">
        <v>132</v>
      </c>
      <c r="B21" s="309"/>
      <c r="C21" s="183"/>
      <c r="E21" s="211">
        <v>46691.56</v>
      </c>
      <c r="F21" s="211">
        <v>94287.35</v>
      </c>
    </row>
    <row r="22" spans="1:6" s="10" customFormat="1" x14ac:dyDescent="0.2">
      <c r="A22" s="155"/>
      <c r="B22" s="155"/>
      <c r="C22" s="156"/>
      <c r="D22" s="155"/>
      <c r="E22" s="155"/>
      <c r="F22" s="155"/>
    </row>
    <row r="23" spans="1:6" s="10" customFormat="1" ht="15" x14ac:dyDescent="0.2">
      <c r="A23" s="155"/>
      <c r="B23" s="155"/>
      <c r="C23" s="19"/>
      <c r="D23" s="155"/>
      <c r="E23" s="155"/>
      <c r="F23" s="155"/>
    </row>
    <row r="24" spans="1:6" s="11" customFormat="1" ht="15" x14ac:dyDescent="0.2">
      <c r="A24" s="153"/>
      <c r="B24" s="153"/>
      <c r="C24" s="19"/>
      <c r="D24" s="153"/>
      <c r="E24" s="153"/>
      <c r="F24" s="153"/>
    </row>
    <row r="25" spans="1:6" s="11" customFormat="1" ht="15.75" x14ac:dyDescent="0.2">
      <c r="A25" s="153"/>
      <c r="B25" s="158" t="s">
        <v>3</v>
      </c>
      <c r="C25" s="227" t="str">
        <f>DADOS!C8</f>
        <v>Eng.ª Civil Flávia Cristina Barbosa</v>
      </c>
      <c r="D25" s="227"/>
      <c r="E25" s="153"/>
      <c r="F25" s="153"/>
    </row>
    <row r="26" spans="1:6" s="11" customFormat="1" ht="18" x14ac:dyDescent="0.2">
      <c r="A26" s="153"/>
      <c r="B26" s="15"/>
      <c r="C26" s="228" t="str">
        <f>"CREA: "&amp;DADOS!C9</f>
        <v>CREA: MG- 187.842/D</v>
      </c>
      <c r="D26" s="228"/>
      <c r="E26" s="157"/>
      <c r="F26" s="153"/>
    </row>
    <row r="27" spans="1:6" s="11" customFormat="1" ht="15.75" x14ac:dyDescent="0.2">
      <c r="B27" s="1"/>
      <c r="C27" s="2"/>
    </row>
    <row r="28" spans="1:6" s="11" customFormat="1" x14ac:dyDescent="0.2"/>
    <row r="29" spans="1:6" s="11" customFormat="1" x14ac:dyDescent="0.2"/>
  </sheetData>
  <mergeCells count="20">
    <mergeCell ref="A18:B18"/>
    <mergeCell ref="A19:B19"/>
    <mergeCell ref="A20:B20"/>
    <mergeCell ref="A3:A6"/>
    <mergeCell ref="C26:D26"/>
    <mergeCell ref="C25:D25"/>
    <mergeCell ref="A9:F9"/>
    <mergeCell ref="A1:D2"/>
    <mergeCell ref="E4:F4"/>
    <mergeCell ref="A8:F8"/>
    <mergeCell ref="B4:B6"/>
    <mergeCell ref="C3:D6"/>
    <mergeCell ref="B10:C10"/>
    <mergeCell ref="A21:B21"/>
    <mergeCell ref="B12:C12"/>
    <mergeCell ref="B17:C17"/>
    <mergeCell ref="B15:C15"/>
    <mergeCell ref="B16:C16"/>
    <mergeCell ref="B14:C14"/>
    <mergeCell ref="B13:C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C460A-B915-4FE9-8471-34D54BDE63CD}">
  <sheetPr>
    <pageSetUpPr fitToPage="1"/>
  </sheetPr>
  <dimension ref="A1:K22"/>
  <sheetViews>
    <sheetView view="pageBreakPreview" zoomScaleNormal="70" zoomScaleSheetLayoutView="100" workbookViewId="0">
      <selection activeCell="C19" sqref="C19:D19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7" width="20.75" style="28" customWidth="1"/>
    <col min="8" max="16384" width="8.75" style="28"/>
  </cols>
  <sheetData>
    <row r="1" spans="1:11" s="40" customFormat="1" ht="16.149999999999999" customHeight="1" thickBot="1" x14ac:dyDescent="0.3">
      <c r="A1" s="254" t="s">
        <v>56</v>
      </c>
      <c r="B1" s="229"/>
      <c r="C1" s="229"/>
      <c r="D1" s="229"/>
      <c r="E1" s="230"/>
      <c r="F1" s="52" t="s">
        <v>1</v>
      </c>
      <c r="G1" s="83" t="str">
        <f>DADOS!C2</f>
        <v>R00</v>
      </c>
    </row>
    <row r="2" spans="1:11" s="41" customFormat="1" ht="18.75" thickBot="1" x14ac:dyDescent="0.25">
      <c r="A2" s="255"/>
      <c r="B2" s="231"/>
      <c r="C2" s="231"/>
      <c r="D2" s="231"/>
      <c r="E2" s="232"/>
      <c r="F2" s="53" t="s">
        <v>11</v>
      </c>
      <c r="G2" s="116">
        <f ca="1">DADOS!C4</f>
        <v>44692</v>
      </c>
    </row>
    <row r="3" spans="1:11" s="41" customFormat="1" ht="17.25" customHeight="1" x14ac:dyDescent="0.2">
      <c r="A3" s="314" t="s">
        <v>12</v>
      </c>
      <c r="B3" s="259" t="s">
        <v>13</v>
      </c>
      <c r="C3" s="261"/>
      <c r="D3" s="239" t="s">
        <v>10</v>
      </c>
      <c r="E3" s="234"/>
      <c r="F3" s="48" t="s">
        <v>14</v>
      </c>
      <c r="G3" s="80"/>
    </row>
    <row r="4" spans="1:11" s="41" customFormat="1" ht="54" customHeight="1" thickBot="1" x14ac:dyDescent="0.25">
      <c r="A4" s="315"/>
      <c r="B4" s="305" t="str">
        <f>DADOS!C3</f>
        <v>PROJETO DE ADEQUAÇÃO VISUAL PARA PREVENÇÃO E COMBATE A INCÊNDIO DAS EDIFICAÇÕES PÚBLICAS DE POUSO ALEGRE</v>
      </c>
      <c r="C4" s="317"/>
      <c r="D4" s="240"/>
      <c r="E4" s="236"/>
      <c r="F4" s="293" t="str">
        <f>DADOS!C7</f>
        <v>SINAPI - 03/2022 - Minas Gerais
SETOP - 03/2022 - Minas Gerais</v>
      </c>
      <c r="G4" s="303"/>
    </row>
    <row r="5" spans="1:11" s="41" customFormat="1" ht="21" customHeight="1" thickBot="1" x14ac:dyDescent="0.25">
      <c r="A5" s="315"/>
      <c r="B5" s="305"/>
      <c r="C5" s="317"/>
      <c r="D5" s="240"/>
      <c r="E5" s="236"/>
      <c r="F5" s="81" t="s">
        <v>15</v>
      </c>
      <c r="G5" s="84">
        <f>DADOS!C5</f>
        <v>0.26519999999999999</v>
      </c>
    </row>
    <row r="6" spans="1:11" s="41" customFormat="1" ht="20.45" customHeight="1" thickBot="1" x14ac:dyDescent="0.25">
      <c r="A6" s="316"/>
      <c r="B6" s="306"/>
      <c r="C6" s="318"/>
      <c r="D6" s="241"/>
      <c r="E6" s="238"/>
      <c r="F6" s="82" t="s">
        <v>16</v>
      </c>
      <c r="G6" s="84">
        <f>DADOS!C6</f>
        <v>0.20519999999999999</v>
      </c>
    </row>
    <row r="7" spans="1:11" s="41" customFormat="1" ht="7.9" customHeight="1" thickBot="1" x14ac:dyDescent="0.25">
      <c r="A7" s="101"/>
      <c r="B7" s="112"/>
      <c r="C7" s="112"/>
      <c r="D7" s="79"/>
      <c r="E7" s="79"/>
      <c r="F7" s="79"/>
      <c r="G7" s="97"/>
    </row>
    <row r="8" spans="1:11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K8" s="98"/>
    </row>
    <row r="9" spans="1:11" s="99" customFormat="1" ht="7.9" customHeight="1" thickBot="1" x14ac:dyDescent="0.25">
      <c r="A9" s="300"/>
      <c r="B9" s="301"/>
      <c r="C9" s="301"/>
      <c r="D9" s="301"/>
      <c r="E9" s="301"/>
      <c r="F9" s="301"/>
      <c r="G9" s="302"/>
    </row>
    <row r="10" spans="1:11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</row>
    <row r="11" spans="1:11" x14ac:dyDescent="0.2">
      <c r="A11" s="119"/>
      <c r="B11" s="119"/>
      <c r="C11" s="117"/>
      <c r="D11" s="117"/>
      <c r="E11" s="117"/>
      <c r="F11" s="117"/>
      <c r="G11" s="117"/>
    </row>
    <row r="12" spans="1:11" x14ac:dyDescent="0.2">
      <c r="A12" s="152"/>
      <c r="B12" s="152"/>
      <c r="C12" s="152"/>
      <c r="D12" s="153"/>
      <c r="E12" s="153"/>
      <c r="F12" s="153"/>
      <c r="G12" s="153"/>
    </row>
    <row r="13" spans="1:11" s="11" customFormat="1" ht="31.9" customHeight="1" x14ac:dyDescent="0.2">
      <c r="A13" s="154"/>
      <c r="B13" s="154"/>
      <c r="C13" s="154"/>
      <c r="D13" s="153"/>
      <c r="E13" s="153"/>
      <c r="F13" s="153"/>
      <c r="G13" s="153"/>
    </row>
    <row r="14" spans="1:11" s="10" customFormat="1" x14ac:dyDescent="0.2">
      <c r="A14" s="155"/>
      <c r="B14" s="155"/>
      <c r="C14" s="155"/>
      <c r="D14" s="155"/>
      <c r="E14" s="155"/>
      <c r="F14" s="155"/>
      <c r="G14" s="155"/>
    </row>
    <row r="15" spans="1:11" s="10" customFormat="1" x14ac:dyDescent="0.2">
      <c r="A15" s="155"/>
      <c r="B15" s="155"/>
      <c r="C15" s="156"/>
      <c r="D15" s="155"/>
      <c r="E15" s="155"/>
      <c r="F15" s="155"/>
      <c r="G15" s="155"/>
    </row>
    <row r="16" spans="1:11" s="10" customFormat="1" ht="15" x14ac:dyDescent="0.2">
      <c r="A16" s="155"/>
      <c r="B16" s="155"/>
      <c r="C16" s="19"/>
      <c r="D16" s="155"/>
      <c r="E16" s="155"/>
      <c r="F16" s="155"/>
      <c r="G16" s="155"/>
    </row>
    <row r="17" spans="1:7" s="11" customFormat="1" ht="15" x14ac:dyDescent="0.2">
      <c r="A17" s="153"/>
      <c r="B17" s="153"/>
      <c r="C17" s="19"/>
      <c r="D17" s="153"/>
      <c r="E17" s="153"/>
      <c r="F17" s="153"/>
      <c r="G17" s="153"/>
    </row>
    <row r="18" spans="1:7" s="11" customFormat="1" ht="18" x14ac:dyDescent="0.2">
      <c r="A18" s="153"/>
      <c r="B18" s="15" t="s">
        <v>3</v>
      </c>
      <c r="C18" s="227" t="str">
        <f>DADOS!C8</f>
        <v>Eng.ª Civil Flávia Cristina Barbosa</v>
      </c>
      <c r="D18" s="227"/>
      <c r="E18" s="159"/>
      <c r="F18" s="153"/>
      <c r="G18" s="153"/>
    </row>
    <row r="19" spans="1:7" s="11" customFormat="1" ht="18" x14ac:dyDescent="0.2">
      <c r="A19" s="153"/>
      <c r="B19" s="15"/>
      <c r="C19" s="228" t="str">
        <f>"CREA: "&amp;DADOS!C9</f>
        <v>CREA: MG- 187.842/D</v>
      </c>
      <c r="D19" s="228"/>
      <c r="E19" s="159"/>
      <c r="F19" s="157"/>
      <c r="G19" s="153"/>
    </row>
    <row r="20" spans="1:7" s="11" customFormat="1" ht="15.75" x14ac:dyDescent="0.2">
      <c r="B20" s="1"/>
      <c r="C20" s="2"/>
    </row>
    <row r="21" spans="1:7" s="11" customFormat="1" x14ac:dyDescent="0.2"/>
    <row r="22" spans="1:7" s="11" customFormat="1" x14ac:dyDescent="0.2"/>
  </sheetData>
  <mergeCells count="10">
    <mergeCell ref="A8:G8"/>
    <mergeCell ref="A9:G9"/>
    <mergeCell ref="C18:D18"/>
    <mergeCell ref="C19:D19"/>
    <mergeCell ref="A1:E2"/>
    <mergeCell ref="D3:E6"/>
    <mergeCell ref="A3:A6"/>
    <mergeCell ref="B3:C3"/>
    <mergeCell ref="B4:C6"/>
    <mergeCell ref="F4:G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5" fitToHeight="2000" orientation="landscape" r:id="rId1"/>
  <headerFooter>
    <oddFooter>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7906-80F7-40D4-883E-16B542E2BDE2}">
  <sheetPr>
    <pageSetUpPr fitToPage="1"/>
  </sheetPr>
  <dimension ref="A1:M22"/>
  <sheetViews>
    <sheetView view="pageBreakPreview" zoomScale="80" zoomScaleNormal="70" zoomScaleSheetLayoutView="80" workbookViewId="0">
      <selection activeCell="D28" sqref="D28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9" width="20.75" style="28" customWidth="1"/>
    <col min="10" max="16384" width="8.75" style="28"/>
  </cols>
  <sheetData>
    <row r="1" spans="1:13" s="40" customFormat="1" ht="16.149999999999999" customHeight="1" thickBot="1" x14ac:dyDescent="0.3">
      <c r="A1" s="254" t="s">
        <v>56</v>
      </c>
      <c r="B1" s="229"/>
      <c r="C1" s="229"/>
      <c r="D1" s="229"/>
      <c r="E1" s="229"/>
      <c r="F1" s="229"/>
      <c r="G1" s="230"/>
      <c r="H1" s="52" t="s">
        <v>1</v>
      </c>
      <c r="I1" s="83" t="str">
        <f>DADOS!C2</f>
        <v>R00</v>
      </c>
    </row>
    <row r="2" spans="1:13" s="41" customFormat="1" ht="18.75" thickBot="1" x14ac:dyDescent="0.25">
      <c r="A2" s="255"/>
      <c r="B2" s="231"/>
      <c r="C2" s="231"/>
      <c r="D2" s="231"/>
      <c r="E2" s="231"/>
      <c r="F2" s="231"/>
      <c r="G2" s="232"/>
      <c r="H2" s="53" t="s">
        <v>11</v>
      </c>
      <c r="I2" s="116">
        <f ca="1">DADOS!C4</f>
        <v>44692</v>
      </c>
    </row>
    <row r="3" spans="1:13" s="41" customFormat="1" ht="17.25" customHeight="1" x14ac:dyDescent="0.2">
      <c r="A3" s="239" t="s">
        <v>12</v>
      </c>
      <c r="B3" s="259" t="s">
        <v>13</v>
      </c>
      <c r="C3" s="260"/>
      <c r="D3" s="260"/>
      <c r="E3" s="261"/>
      <c r="F3" s="239" t="s">
        <v>10</v>
      </c>
      <c r="G3" s="234"/>
      <c r="H3" s="48" t="s">
        <v>14</v>
      </c>
      <c r="I3" s="80"/>
    </row>
    <row r="4" spans="1:13" s="41" customFormat="1" ht="54" customHeight="1" thickBot="1" x14ac:dyDescent="0.25">
      <c r="A4" s="240"/>
      <c r="B4" s="305" t="str">
        <f>DADOS!C3</f>
        <v>PROJETO DE ADEQUAÇÃO VISUAL PARA PREVENÇÃO E COMBATE A INCÊNDIO DAS EDIFICAÇÕES PÚBLICAS DE POUSO ALEGRE</v>
      </c>
      <c r="C4" s="319"/>
      <c r="D4" s="319"/>
      <c r="E4" s="317"/>
      <c r="F4" s="240"/>
      <c r="G4" s="236"/>
      <c r="H4" s="293" t="str">
        <f>DADOS!C7</f>
        <v>SINAPI - 03/2022 - Minas Gerais
SETOP - 03/2022 - Minas Gerais</v>
      </c>
      <c r="I4" s="303"/>
    </row>
    <row r="5" spans="1:13" s="41" customFormat="1" ht="21" customHeight="1" thickBot="1" x14ac:dyDescent="0.25">
      <c r="A5" s="240"/>
      <c r="B5" s="305"/>
      <c r="C5" s="319"/>
      <c r="D5" s="319"/>
      <c r="E5" s="317"/>
      <c r="F5" s="240"/>
      <c r="G5" s="236"/>
      <c r="H5" s="81" t="s">
        <v>15</v>
      </c>
      <c r="I5" s="84">
        <f>DADOS!C5</f>
        <v>0.26519999999999999</v>
      </c>
    </row>
    <row r="6" spans="1:13" s="41" customFormat="1" ht="20.45" customHeight="1" thickBot="1" x14ac:dyDescent="0.25">
      <c r="A6" s="241"/>
      <c r="B6" s="306"/>
      <c r="C6" s="320"/>
      <c r="D6" s="320"/>
      <c r="E6" s="318"/>
      <c r="F6" s="241"/>
      <c r="G6" s="238"/>
      <c r="H6" s="82" t="s">
        <v>16</v>
      </c>
      <c r="I6" s="84">
        <f>DADOS!C6</f>
        <v>0.20519999999999999</v>
      </c>
    </row>
    <row r="7" spans="1:13" s="41" customFormat="1" ht="7.9" customHeight="1" thickBot="1" x14ac:dyDescent="0.25">
      <c r="A7" s="95"/>
      <c r="B7" s="95"/>
      <c r="C7" s="96"/>
      <c r="D7" s="96"/>
      <c r="E7" s="96"/>
      <c r="F7" s="79"/>
      <c r="G7" s="79"/>
      <c r="H7" s="79"/>
      <c r="I7" s="97"/>
    </row>
    <row r="8" spans="1:13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/>
      <c r="M8" s="98"/>
    </row>
    <row r="9" spans="1:13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1"/>
      <c r="I9" s="302"/>
    </row>
    <row r="10" spans="1:13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5" t="s">
        <v>35</v>
      </c>
    </row>
    <row r="11" spans="1:13" x14ac:dyDescent="0.2">
      <c r="A11" s="29"/>
      <c r="B11" s="29"/>
      <c r="C11" s="29"/>
      <c r="D11" s="29"/>
      <c r="E11" s="27"/>
      <c r="F11" s="27"/>
      <c r="G11" s="27"/>
      <c r="H11" s="27"/>
      <c r="I11" s="27"/>
    </row>
    <row r="12" spans="1:13" x14ac:dyDescent="0.2">
      <c r="A12" s="12"/>
      <c r="B12" s="12"/>
      <c r="C12" s="12"/>
      <c r="D12" s="12"/>
      <c r="E12" s="12"/>
      <c r="F12" s="11"/>
      <c r="G12" s="11"/>
      <c r="H12" s="11"/>
      <c r="I12" s="11"/>
    </row>
    <row r="13" spans="1:13" s="11" customFormat="1" ht="31.9" customHeight="1" x14ac:dyDescent="0.2">
      <c r="A13" s="13"/>
      <c r="B13" s="13"/>
      <c r="C13" s="13"/>
      <c r="D13" s="13"/>
      <c r="E13" s="13"/>
    </row>
    <row r="14" spans="1:13" s="10" customFormat="1" x14ac:dyDescent="0.2"/>
    <row r="15" spans="1:13" s="10" customFormat="1" x14ac:dyDescent="0.2">
      <c r="B15" s="155"/>
      <c r="C15" s="155"/>
      <c r="D15" s="155"/>
      <c r="E15" s="156"/>
      <c r="F15" s="155"/>
      <c r="G15" s="155"/>
    </row>
    <row r="16" spans="1:13" s="10" customFormat="1" ht="15" x14ac:dyDescent="0.2">
      <c r="B16" s="155"/>
      <c r="C16" s="155"/>
      <c r="D16" s="155"/>
      <c r="E16" s="19"/>
      <c r="F16" s="155"/>
      <c r="G16" s="155"/>
    </row>
    <row r="17" spans="2:8" s="11" customFormat="1" ht="15" x14ac:dyDescent="0.2">
      <c r="B17" s="153"/>
      <c r="C17" s="153"/>
      <c r="D17" s="153"/>
      <c r="E17" s="19"/>
      <c r="F17" s="153"/>
      <c r="G17" s="153"/>
    </row>
    <row r="18" spans="2:8" s="11" customFormat="1" ht="18" x14ac:dyDescent="0.2">
      <c r="B18" s="153"/>
      <c r="C18" s="15" t="s">
        <v>3</v>
      </c>
      <c r="D18" s="227" t="str">
        <f>DADOS!C8</f>
        <v>Eng.ª Civil Flávia Cristina Barbosa</v>
      </c>
      <c r="E18" s="227"/>
      <c r="F18" s="227"/>
      <c r="G18" s="159"/>
    </row>
    <row r="19" spans="2:8" s="11" customFormat="1" ht="18.75" x14ac:dyDescent="0.2">
      <c r="B19" s="153"/>
      <c r="C19" s="15"/>
      <c r="D19" s="228" t="str">
        <f>"CREA: "&amp;DADOS!C9</f>
        <v>CREA: MG- 187.842/D</v>
      </c>
      <c r="E19" s="228"/>
      <c r="F19" s="228"/>
      <c r="G19" s="159"/>
      <c r="H19" s="93"/>
    </row>
    <row r="20" spans="2:8" s="11" customFormat="1" ht="15.75" x14ac:dyDescent="0.2">
      <c r="B20" s="153"/>
      <c r="C20" s="1"/>
      <c r="D20" s="1"/>
      <c r="E20" s="132"/>
      <c r="F20" s="153"/>
      <c r="G20" s="153"/>
    </row>
    <row r="21" spans="2:8" s="11" customFormat="1" x14ac:dyDescent="0.2">
      <c r="B21" s="153"/>
      <c r="C21" s="153"/>
      <c r="D21" s="153"/>
      <c r="E21" s="153"/>
      <c r="F21" s="153"/>
      <c r="G21" s="153"/>
    </row>
    <row r="22" spans="2:8" s="11" customFormat="1" x14ac:dyDescent="0.2"/>
  </sheetData>
  <mergeCells count="10">
    <mergeCell ref="A1:G2"/>
    <mergeCell ref="A3:A6"/>
    <mergeCell ref="F3:G6"/>
    <mergeCell ref="H4:I4"/>
    <mergeCell ref="B3:E3"/>
    <mergeCell ref="A8:I8"/>
    <mergeCell ref="A9:I9"/>
    <mergeCell ref="D18:F18"/>
    <mergeCell ref="D19:F19"/>
    <mergeCell ref="B4:E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fitToHeight="0" orientation="landscape" r:id="rId1"/>
  <headerFooter>
    <oddFooter>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343FA-8644-4CF1-BA43-D2F3229829FC}">
  <sheetPr>
    <pageSetUpPr fitToPage="1"/>
  </sheetPr>
  <dimension ref="A1:N22"/>
  <sheetViews>
    <sheetView view="pageBreakPreview" zoomScale="50" zoomScaleNormal="70" zoomScaleSheetLayoutView="50" workbookViewId="0">
      <selection activeCell="G23" sqref="G23"/>
    </sheetView>
  </sheetViews>
  <sheetFormatPr defaultColWidth="8.75" defaultRowHeight="14.25" x14ac:dyDescent="0.2"/>
  <cols>
    <col min="1" max="1" width="20.75" style="28" customWidth="1"/>
    <col min="2" max="2" width="40.75" style="28" customWidth="1"/>
    <col min="3" max="10" width="20.75" style="28" customWidth="1"/>
    <col min="11" max="16384" width="8.75" style="28"/>
  </cols>
  <sheetData>
    <row r="1" spans="1:14" s="40" customFormat="1" ht="16.149999999999999" customHeight="1" thickBot="1" x14ac:dyDescent="0.3">
      <c r="A1" s="254" t="s">
        <v>56</v>
      </c>
      <c r="B1" s="229"/>
      <c r="C1" s="229"/>
      <c r="D1" s="229"/>
      <c r="E1" s="229"/>
      <c r="F1" s="229"/>
      <c r="G1" s="229"/>
      <c r="H1" s="230"/>
      <c r="I1" s="52" t="s">
        <v>1</v>
      </c>
      <c r="J1" s="83" t="str">
        <f>DADOS!C2</f>
        <v>R00</v>
      </c>
    </row>
    <row r="2" spans="1:14" s="41" customFormat="1" ht="18.75" thickBot="1" x14ac:dyDescent="0.25">
      <c r="A2" s="255"/>
      <c r="B2" s="231"/>
      <c r="C2" s="231"/>
      <c r="D2" s="231"/>
      <c r="E2" s="231"/>
      <c r="F2" s="231"/>
      <c r="G2" s="231"/>
      <c r="H2" s="232"/>
      <c r="I2" s="53" t="s">
        <v>11</v>
      </c>
      <c r="J2" s="116">
        <f ca="1">DADOS!C4</f>
        <v>44692</v>
      </c>
    </row>
    <row r="3" spans="1:14" s="41" customFormat="1" ht="21" customHeight="1" x14ac:dyDescent="0.2">
      <c r="A3" s="239" t="s">
        <v>12</v>
      </c>
      <c r="B3" s="259" t="s">
        <v>13</v>
      </c>
      <c r="C3" s="260"/>
      <c r="D3" s="260"/>
      <c r="E3" s="260"/>
      <c r="F3" s="261"/>
      <c r="G3" s="239" t="s">
        <v>10</v>
      </c>
      <c r="H3" s="234"/>
      <c r="I3" s="48" t="s">
        <v>14</v>
      </c>
      <c r="J3" s="80"/>
    </row>
    <row r="4" spans="1:14" s="41" customFormat="1" ht="54.75" customHeight="1" thickBot="1" x14ac:dyDescent="0.25">
      <c r="A4" s="240"/>
      <c r="B4" s="305" t="str">
        <f>DADOS!C3</f>
        <v>PROJETO DE ADEQUAÇÃO VISUAL PARA PREVENÇÃO E COMBATE A INCÊNDIO DAS EDIFICAÇÕES PÚBLICAS DE POUSO ALEGRE</v>
      </c>
      <c r="C4" s="319"/>
      <c r="D4" s="319"/>
      <c r="E4" s="319"/>
      <c r="F4" s="317"/>
      <c r="G4" s="240"/>
      <c r="H4" s="236"/>
      <c r="I4" s="293" t="str">
        <f>DADOS!C7</f>
        <v>SINAPI - 03/2022 - Minas Gerais
SETOP - 03/2022 - Minas Gerais</v>
      </c>
      <c r="J4" s="303"/>
    </row>
    <row r="5" spans="1:14" s="41" customFormat="1" ht="21" customHeight="1" thickBot="1" x14ac:dyDescent="0.25">
      <c r="A5" s="240"/>
      <c r="B5" s="305"/>
      <c r="C5" s="319"/>
      <c r="D5" s="319"/>
      <c r="E5" s="319"/>
      <c r="F5" s="317"/>
      <c r="G5" s="240"/>
      <c r="H5" s="236"/>
      <c r="I5" s="81" t="s">
        <v>15</v>
      </c>
      <c r="J5" s="84">
        <f>DADOS!C5</f>
        <v>0.26519999999999999</v>
      </c>
    </row>
    <row r="6" spans="1:14" s="41" customFormat="1" ht="20.45" customHeight="1" thickBot="1" x14ac:dyDescent="0.25">
      <c r="A6" s="241"/>
      <c r="B6" s="306"/>
      <c r="C6" s="320"/>
      <c r="D6" s="320"/>
      <c r="E6" s="320"/>
      <c r="F6" s="318"/>
      <c r="G6" s="241"/>
      <c r="H6" s="238"/>
      <c r="I6" s="82" t="s">
        <v>16</v>
      </c>
      <c r="J6" s="84">
        <f>DADOS!C6</f>
        <v>0.20519999999999999</v>
      </c>
    </row>
    <row r="7" spans="1:14" s="41" customFormat="1" ht="7.9" customHeight="1" thickBot="1" x14ac:dyDescent="0.25">
      <c r="A7" s="95"/>
      <c r="B7" s="95"/>
      <c r="C7" s="96"/>
      <c r="D7" s="96"/>
      <c r="E7" s="96"/>
      <c r="F7" s="96"/>
      <c r="G7" s="79"/>
      <c r="H7" s="79"/>
      <c r="I7" s="79"/>
      <c r="J7" s="97"/>
    </row>
    <row r="8" spans="1:14" s="41" customFormat="1" ht="30" customHeight="1" thickBot="1" x14ac:dyDescent="0.25">
      <c r="A8" s="304" t="str">
        <f>A1&amp;" DE PROJETO EXECUTIVO - "&amp;B4</f>
        <v>CRONOGRAMA FÍSICO-FINANCEIRO DE PROJETO EXECUTIVO - PROJETO DE ADEQUAÇÃO VISUAL PARA PREVENÇÃO E COMBATE A INCÊNDIO DAS EDIFICAÇÕES PÚBLICAS DE POUSO ALEGRE</v>
      </c>
      <c r="B8" s="304"/>
      <c r="C8" s="304"/>
      <c r="D8" s="304"/>
      <c r="E8" s="304"/>
      <c r="F8" s="304"/>
      <c r="G8" s="304"/>
      <c r="H8" s="304"/>
      <c r="I8" s="304"/>
      <c r="J8" s="304"/>
      <c r="N8" s="98"/>
    </row>
    <row r="9" spans="1:14" s="99" customFormat="1" ht="7.9" customHeight="1" thickBot="1" x14ac:dyDescent="0.25">
      <c r="A9" s="300"/>
      <c r="B9" s="301"/>
      <c r="C9" s="301"/>
      <c r="D9" s="301"/>
      <c r="E9" s="301"/>
      <c r="F9" s="301"/>
      <c r="G9" s="301"/>
      <c r="H9" s="301"/>
      <c r="I9" s="301"/>
      <c r="J9" s="302"/>
    </row>
    <row r="10" spans="1:14" s="100" customFormat="1" ht="19.5" customHeight="1" thickBot="1" x14ac:dyDescent="0.25">
      <c r="A10" s="87" t="s">
        <v>22</v>
      </c>
      <c r="B10" s="85" t="s">
        <v>25</v>
      </c>
      <c r="C10" s="85" t="s">
        <v>29</v>
      </c>
      <c r="D10" s="85" t="s">
        <v>30</v>
      </c>
      <c r="E10" s="85" t="s">
        <v>31</v>
      </c>
      <c r="F10" s="85" t="s">
        <v>32</v>
      </c>
      <c r="G10" s="85" t="s">
        <v>33</v>
      </c>
      <c r="H10" s="85" t="s">
        <v>34</v>
      </c>
      <c r="I10" s="85" t="s">
        <v>35</v>
      </c>
      <c r="J10" s="85" t="s">
        <v>36</v>
      </c>
    </row>
    <row r="11" spans="1:14" x14ac:dyDescent="0.2">
      <c r="A11" s="29"/>
      <c r="B11" s="29"/>
      <c r="C11" s="29"/>
      <c r="D11" s="29"/>
      <c r="E11" s="29"/>
      <c r="F11" s="27"/>
      <c r="G11" s="27"/>
      <c r="H11" s="27"/>
      <c r="I11" s="27"/>
      <c r="J11" s="27"/>
    </row>
    <row r="12" spans="1:14" x14ac:dyDescent="0.2">
      <c r="A12" s="12"/>
      <c r="B12" s="12"/>
      <c r="C12" s="12"/>
      <c r="D12" s="12"/>
      <c r="E12" s="12"/>
      <c r="F12" s="12"/>
      <c r="G12" s="11"/>
      <c r="H12" s="11"/>
      <c r="I12" s="11"/>
      <c r="J12" s="11"/>
    </row>
    <row r="13" spans="1:14" s="11" customFormat="1" ht="31.9" customHeight="1" x14ac:dyDescent="0.2">
      <c r="A13" s="13"/>
      <c r="B13" s="13"/>
      <c r="C13" s="13"/>
      <c r="D13" s="13"/>
      <c r="E13" s="13"/>
      <c r="F13" s="13"/>
    </row>
    <row r="14" spans="1:14" s="10" customFormat="1" x14ac:dyDescent="0.2"/>
    <row r="15" spans="1:14" s="10" customFormat="1" x14ac:dyDescent="0.2">
      <c r="F15" s="20"/>
    </row>
    <row r="16" spans="1:14" s="10" customFormat="1" ht="15" x14ac:dyDescent="0.2">
      <c r="F16" s="19"/>
    </row>
    <row r="17" spans="3:9" s="11" customFormat="1" ht="15" x14ac:dyDescent="0.2">
      <c r="F17" s="19"/>
    </row>
    <row r="18" spans="3:9" s="11" customFormat="1" ht="18.75" x14ac:dyDescent="0.2">
      <c r="C18" s="94" t="s">
        <v>3</v>
      </c>
      <c r="D18" s="321" t="str">
        <f>DADOS!C8</f>
        <v>Eng.ª Civil Flávia Cristina Barbosa</v>
      </c>
      <c r="E18" s="321"/>
      <c r="F18" s="321"/>
      <c r="G18" s="321"/>
      <c r="H18" s="26"/>
    </row>
    <row r="19" spans="3:9" s="11" customFormat="1" ht="18.75" x14ac:dyDescent="0.2">
      <c r="C19" s="16"/>
      <c r="D19" s="322" t="str">
        <f>"CREA - "&amp;DADOS!C9</f>
        <v>CREA - MG- 187.842/D</v>
      </c>
      <c r="E19" s="322"/>
      <c r="F19" s="322"/>
      <c r="G19" s="322"/>
      <c r="H19" s="26"/>
      <c r="I19" s="93"/>
    </row>
    <row r="20" spans="3:9" s="11" customFormat="1" ht="15.75" x14ac:dyDescent="0.2">
      <c r="C20" s="1"/>
      <c r="D20" s="1"/>
      <c r="E20" s="1"/>
      <c r="F20" s="2"/>
    </row>
    <row r="21" spans="3:9" s="11" customFormat="1" x14ac:dyDescent="0.2"/>
    <row r="22" spans="3:9" s="11" customFormat="1" x14ac:dyDescent="0.2"/>
  </sheetData>
  <mergeCells count="10">
    <mergeCell ref="A8:J8"/>
    <mergeCell ref="A9:J9"/>
    <mergeCell ref="D18:G18"/>
    <mergeCell ref="D19:G19"/>
    <mergeCell ref="A1:H2"/>
    <mergeCell ref="A3:A6"/>
    <mergeCell ref="B3:F3"/>
    <mergeCell ref="G3:H6"/>
    <mergeCell ref="B4:F6"/>
    <mergeCell ref="I4:J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27</vt:i4>
      </vt:variant>
    </vt:vector>
  </HeadingPairs>
  <TitlesOfParts>
    <vt:vector size="41" baseType="lpstr">
      <vt:lpstr>DADOS</vt:lpstr>
      <vt:lpstr>ORÇAMENTO FINAL</vt:lpstr>
      <vt:lpstr>COTAÇÕES</vt:lpstr>
      <vt:lpstr>COMPOSIÇÃO</vt:lpstr>
      <vt:lpstr>CURVA ABC</vt:lpstr>
      <vt:lpstr>CRONOGRAMA PARA 2 MESES</vt:lpstr>
      <vt:lpstr>CRONOGRAMA PARA 4 MESES</vt:lpstr>
      <vt:lpstr>CRONOGRAMA PARA 6 MESES</vt:lpstr>
      <vt:lpstr>CRONOGRAMA PARA 7 MESES</vt:lpstr>
      <vt:lpstr>CRONOGRAMA PARA 8 MESES</vt:lpstr>
      <vt:lpstr>CRONOGRAMA PARA 9 MESES</vt:lpstr>
      <vt:lpstr>CRONOGRAMA PARA 10 MESES</vt:lpstr>
      <vt:lpstr>CRONOGRAMA PARA 11 MESES</vt:lpstr>
      <vt:lpstr>CRONOGRAMA PARA 12 MESES</vt:lpstr>
      <vt:lpstr>COMPOSIÇÃO!Area_de_impressao</vt:lpstr>
      <vt:lpstr>COTAÇÕES!Area_de_impressao</vt:lpstr>
      <vt:lpstr>'CRONOGRAMA PARA 10 MESES'!Area_de_impressao</vt:lpstr>
      <vt:lpstr>'CRONOGRAMA PARA 11 MESES'!Area_de_impressao</vt:lpstr>
      <vt:lpstr>'CRONOGRAMA PARA 12 MESES'!Area_de_impressao</vt:lpstr>
      <vt:lpstr>'CRONOGRAMA PARA 2 MESES'!Area_de_impressao</vt:lpstr>
      <vt:lpstr>'CRONOGRAMA PARA 4 MESES'!Area_de_impressao</vt:lpstr>
      <vt:lpstr>'CRONOGRAMA PARA 6 MESES'!Area_de_impressao</vt:lpstr>
      <vt:lpstr>'CRONOGRAMA PARA 7 MESES'!Area_de_impressao</vt:lpstr>
      <vt:lpstr>'CRONOGRAMA PARA 8 MESES'!Area_de_impressao</vt:lpstr>
      <vt:lpstr>'CRONOGRAMA PARA 9 MESES'!Area_de_impressao</vt:lpstr>
      <vt:lpstr>'CURVA ABC'!Area_de_impressao</vt:lpstr>
      <vt:lpstr>DADOS!Area_de_impressao</vt:lpstr>
      <vt:lpstr>'ORÇAMENTO FINAL'!Area_de_impressao</vt:lpstr>
      <vt:lpstr>COMPOSIÇÃO!Titulos_de_impressao</vt:lpstr>
      <vt:lpstr>COTAÇÕES!Titulos_de_impressao</vt:lpstr>
      <vt:lpstr>'CRONOGRAMA PARA 10 MESES'!Titulos_de_impressao</vt:lpstr>
      <vt:lpstr>'CRONOGRAMA PARA 11 MESES'!Titulos_de_impressao</vt:lpstr>
      <vt:lpstr>'CRONOGRAMA PARA 12 MESES'!Titulos_de_impressao</vt:lpstr>
      <vt:lpstr>'CRONOGRAMA PARA 2 MESES'!Titulos_de_impressao</vt:lpstr>
      <vt:lpstr>'CRONOGRAMA PARA 4 MESES'!Titulos_de_impressao</vt:lpstr>
      <vt:lpstr>'CRONOGRAMA PARA 6 MESES'!Titulos_de_impressao</vt:lpstr>
      <vt:lpstr>'CRONOGRAMA PARA 7 MESES'!Titulos_de_impressao</vt:lpstr>
      <vt:lpstr>'CRONOGRAMA PARA 8 MESES'!Titulos_de_impressao</vt:lpstr>
      <vt:lpstr>'CRONOGRAMA PARA 9 MESES'!Titulos_de_impressao</vt:lpstr>
      <vt:lpstr>'CURVA ABC'!Titulos_de_impressao</vt:lpstr>
      <vt:lpstr>'ORÇAMENTO FINAL'!Titulos_de_impressao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0</cp:revision>
  <cp:lastPrinted>2022-05-11T21:36:26Z</cp:lastPrinted>
  <dcterms:created xsi:type="dcterms:W3CDTF">2021-07-05T20:11:43Z</dcterms:created>
  <dcterms:modified xsi:type="dcterms:W3CDTF">2022-05-11T21:36:34Z</dcterms:modified>
</cp:coreProperties>
</file>